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mv2\OneDrive\Escritorio\PAGINA WEB\"/>
    </mc:Choice>
  </mc:AlternateContent>
  <xr:revisionPtr revIDLastSave="0" documentId="13_ncr:1_{75D0BE69-DEAD-4D96-A1C5-44C1D24DF1CA}" xr6:coauthVersionLast="47" xr6:coauthVersionMax="47" xr10:uidLastSave="{00000000-0000-0000-0000-000000000000}"/>
  <bookViews>
    <workbookView xWindow="-120" yWindow="-120" windowWidth="29040" windowHeight="15720" xr2:uid="{A2619EA0-559C-416F-BF1D-9AE589F09336}"/>
  </bookViews>
  <sheets>
    <sheet name="RESUMEN" sheetId="1" r:id="rId1"/>
    <sheet name="EDIFICIO PRINCIPAL " sheetId="2" r:id="rId2"/>
    <sheet name="EDIFICIO MANTENIMIENTO " sheetId="3" r:id="rId3"/>
    <sheet name="OBRAS COMPLEMENTARIA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4" l="1"/>
  <c r="B28" i="4" s="1"/>
  <c r="G17" i="4"/>
  <c r="G16" i="4" s="1"/>
  <c r="B17" i="4"/>
  <c r="B147" i="3"/>
  <c r="B148" i="3" s="1"/>
  <c r="B149" i="3" s="1"/>
  <c r="B150" i="3" s="1"/>
  <c r="B151" i="3" s="1"/>
  <c r="B152" i="3" s="1"/>
  <c r="B24" i="3"/>
  <c r="B25" i="3" s="1"/>
  <c r="B26" i="3" s="1"/>
  <c r="B27" i="3" s="1"/>
  <c r="B28" i="3" s="1"/>
  <c r="B29" i="3" s="1"/>
  <c r="B30" i="3" s="1"/>
  <c r="B31" i="3" s="1"/>
  <c r="B32" i="3" s="1"/>
  <c r="B33" i="3" s="1"/>
  <c r="B17" i="3"/>
  <c r="B18" i="3" s="1"/>
  <c r="B19" i="3" s="1"/>
  <c r="B20" i="3" s="1"/>
  <c r="B21" i="3" s="1"/>
  <c r="B23" i="2"/>
  <c r="B27" i="2" s="1"/>
  <c r="B17" i="2"/>
  <c r="B18" i="2" s="1"/>
  <c r="B19" i="2" s="1"/>
  <c r="B20" i="2" s="1"/>
  <c r="B21" i="2" s="1"/>
  <c r="B21" i="1"/>
  <c r="B17" i="1"/>
  <c r="B18" i="1" s="1"/>
  <c r="B19" i="1" s="1"/>
  <c r="B29" i="4" l="1"/>
  <c r="B30" i="4" s="1"/>
  <c r="B32" i="4"/>
  <c r="G19" i="4"/>
  <c r="B20" i="4"/>
  <c r="B21" i="4" s="1"/>
  <c r="B22" i="4" s="1"/>
  <c r="B23" i="4" s="1"/>
  <c r="B24" i="4" s="1"/>
  <c r="B25" i="4" s="1"/>
  <c r="B26" i="4" s="1"/>
  <c r="B35" i="3"/>
  <c r="G16" i="2"/>
  <c r="B24" i="2"/>
  <c r="B28" i="2"/>
  <c r="B29" i="2" s="1"/>
  <c r="B30" i="2" s="1"/>
  <c r="B31" i="2" s="1"/>
  <c r="B32" i="2" s="1"/>
  <c r="B33" i="2" s="1"/>
  <c r="B34" i="2" s="1"/>
  <c r="B35" i="2" s="1"/>
  <c r="B36" i="2" s="1"/>
  <c r="B37" i="2" s="1"/>
  <c r="B39" i="2"/>
  <c r="B33" i="4" l="1"/>
  <c r="B34" i="4" s="1"/>
  <c r="B36" i="4"/>
  <c r="B38" i="4" s="1"/>
  <c r="G16" i="3"/>
  <c r="B41" i="3"/>
  <c r="B36" i="3"/>
  <c r="B37" i="3" s="1"/>
  <c r="B38" i="3" s="1"/>
  <c r="B39" i="3" s="1"/>
  <c r="B46" i="2"/>
  <c r="B40" i="2"/>
  <c r="B41" i="2" s="1"/>
  <c r="B42" i="2" s="1"/>
  <c r="B43" i="2" s="1"/>
  <c r="B39" i="4" l="1"/>
  <c r="B40" i="4" s="1"/>
  <c r="B41" i="4" s="1"/>
  <c r="B42" i="4" s="1"/>
  <c r="B44" i="4"/>
  <c r="B46" i="4" s="1"/>
  <c r="B48" i="4" s="1"/>
  <c r="B42" i="3"/>
  <c r="B45" i="3"/>
  <c r="B53" i="2"/>
  <c r="B47" i="2"/>
  <c r="B48" i="2" s="1"/>
  <c r="B49" i="2" s="1"/>
  <c r="B50" i="2" s="1"/>
  <c r="B51" i="2" s="1"/>
  <c r="B46" i="3" l="1"/>
  <c r="B47" i="3" s="1"/>
  <c r="B48" i="3" s="1"/>
  <c r="B49" i="3" s="1"/>
  <c r="B50" i="3" s="1"/>
  <c r="B51" i="3" s="1"/>
  <c r="B52" i="3" s="1"/>
  <c r="B53" i="3" s="1"/>
  <c r="B54" i="3" s="1"/>
  <c r="B56" i="3"/>
  <c r="B57" i="2"/>
  <c r="B54" i="2"/>
  <c r="B55" i="2" s="1"/>
  <c r="B61" i="3" l="1"/>
  <c r="B57" i="3"/>
  <c r="B58" i="3" s="1"/>
  <c r="B59" i="3" s="1"/>
  <c r="B65" i="2"/>
  <c r="B58" i="2"/>
  <c r="B59" i="2" s="1"/>
  <c r="B60" i="2" s="1"/>
  <c r="B61" i="2" s="1"/>
  <c r="B62" i="2" s="1"/>
  <c r="B63" i="2" s="1"/>
  <c r="G424" i="2"/>
  <c r="G21" i="1" l="1"/>
  <c r="F21" i="1"/>
  <c r="B62" i="3"/>
  <c r="B63" i="3" s="1"/>
  <c r="B64" i="3" s="1"/>
  <c r="B65" i="3" s="1"/>
  <c r="B66" i="3" s="1"/>
  <c r="B67" i="3" s="1"/>
  <c r="B68" i="3" s="1"/>
  <c r="B70" i="3"/>
  <c r="B72" i="2"/>
  <c r="B66" i="2"/>
  <c r="B67" i="2" s="1"/>
  <c r="B68" i="2" s="1"/>
  <c r="B69" i="2" s="1"/>
  <c r="B70" i="2" s="1"/>
  <c r="G426" i="2"/>
  <c r="G428" i="2" s="1"/>
  <c r="B71" i="3" l="1"/>
  <c r="B72" i="3" s="1"/>
  <c r="B73" i="3" s="1"/>
  <c r="B75" i="3"/>
  <c r="B84" i="2"/>
  <c r="B73" i="2"/>
  <c r="B74" i="2" s="1"/>
  <c r="B75" i="2" s="1"/>
  <c r="B76" i="2" s="1"/>
  <c r="B77" i="2" s="1"/>
  <c r="B78" i="2" s="1"/>
  <c r="B79" i="2" s="1"/>
  <c r="B80" i="2" s="1"/>
  <c r="B81" i="2" s="1"/>
  <c r="B82" i="2" s="1"/>
  <c r="B76" i="3" l="1"/>
  <c r="B78" i="3"/>
  <c r="B85" i="2"/>
  <c r="B86" i="2" s="1"/>
  <c r="B87" i="2" s="1"/>
  <c r="B88" i="2" s="1"/>
  <c r="B90" i="2"/>
  <c r="B83" i="3" l="1"/>
  <c r="B79" i="3"/>
  <c r="B80" i="3" s="1"/>
  <c r="B81" i="3" s="1"/>
  <c r="B98" i="2"/>
  <c r="B91" i="2"/>
  <c r="B92" i="2" s="1"/>
  <c r="B93" i="2" s="1"/>
  <c r="B94" i="2" s="1"/>
  <c r="B95" i="2" s="1"/>
  <c r="B96" i="2" s="1"/>
  <c r="B84" i="3" l="1"/>
  <c r="B85" i="3" s="1"/>
  <c r="B87" i="3"/>
  <c r="B102" i="2"/>
  <c r="B99" i="2"/>
  <c r="B100" i="2" s="1"/>
  <c r="B88" i="3" l="1"/>
  <c r="B89" i="3" s="1"/>
  <c r="B90" i="3" s="1"/>
  <c r="B92" i="3"/>
  <c r="B103" i="2"/>
  <c r="B104" i="2" s="1"/>
  <c r="B105" i="2" s="1"/>
  <c r="B106" i="2" s="1"/>
  <c r="B107" i="2" s="1"/>
  <c r="B109" i="2"/>
  <c r="B93" i="3" l="1"/>
  <c r="B94" i="3" s="1"/>
  <c r="B95" i="3" s="1"/>
  <c r="B96" i="3" s="1"/>
  <c r="B97" i="3" s="1"/>
  <c r="B98" i="3" s="1"/>
  <c r="B100" i="3"/>
  <c r="B114" i="2"/>
  <c r="B110" i="2"/>
  <c r="B111" i="2" s="1"/>
  <c r="B112" i="2" s="1"/>
  <c r="B101" i="3" l="1"/>
  <c r="B102" i="3" s="1"/>
  <c r="B103" i="3" s="1"/>
  <c r="B104" i="3" s="1"/>
  <c r="B105" i="3" s="1"/>
  <c r="B107" i="3"/>
  <c r="B133" i="2"/>
  <c r="B115" i="2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10" i="3" l="1"/>
  <c r="B108" i="3"/>
  <c r="B153" i="2"/>
  <c r="B134" i="2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30" i="3" l="1"/>
  <c r="B111" i="3"/>
  <c r="B159" i="2"/>
  <c r="B154" i="2"/>
  <c r="B155" i="2" s="1"/>
  <c r="B156" i="2" s="1"/>
  <c r="B157" i="2" s="1"/>
  <c r="B112" i="3" l="1"/>
  <c r="B113" i="3" s="1"/>
  <c r="B114" i="3" s="1"/>
  <c r="B115" i="3" s="1"/>
  <c r="B116" i="3" s="1"/>
  <c r="B117" i="3" s="1"/>
  <c r="B118" i="3" s="1"/>
  <c r="B119" i="3" s="1"/>
  <c r="B120" i="3" s="1"/>
  <c r="B121" i="3" s="1"/>
  <c r="B123" i="3"/>
  <c r="B124" i="3" s="1"/>
  <c r="B125" i="3" s="1"/>
  <c r="B126" i="3" s="1"/>
  <c r="B127" i="3" s="1"/>
  <c r="B128" i="3" s="1"/>
  <c r="B131" i="3"/>
  <c r="B154" i="3"/>
  <c r="B160" i="2"/>
  <c r="B197" i="2"/>
  <c r="B143" i="3" l="1"/>
  <c r="B144" i="3" s="1"/>
  <c r="B145" i="3" s="1"/>
  <c r="B132" i="3"/>
  <c r="B133" i="3" s="1"/>
  <c r="B134" i="3" s="1"/>
  <c r="B135" i="3" s="1"/>
  <c r="B136" i="3" s="1"/>
  <c r="B137" i="3" s="1"/>
  <c r="B138" i="3" s="1"/>
  <c r="B139" i="3" s="1"/>
  <c r="B140" i="3" s="1"/>
  <c r="B141" i="3" s="1"/>
  <c r="B158" i="3"/>
  <c r="B155" i="3"/>
  <c r="B156" i="3" s="1"/>
  <c r="B161" i="2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2" i="2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205" i="2"/>
  <c r="B198" i="2"/>
  <c r="B199" i="2" s="1"/>
  <c r="B200" i="2" s="1"/>
  <c r="B201" i="2" s="1"/>
  <c r="B202" i="2" s="1"/>
  <c r="B203" i="2" s="1"/>
  <c r="B159" i="3" l="1"/>
  <c r="B160" i="3" s="1"/>
  <c r="B161" i="3" s="1"/>
  <c r="B163" i="3"/>
  <c r="B206" i="2"/>
  <c r="B233" i="2"/>
  <c r="B171" i="3" l="1"/>
  <c r="B164" i="3"/>
  <c r="B165" i="3" s="1"/>
  <c r="B166" i="3" s="1"/>
  <c r="B167" i="3" s="1"/>
  <c r="B168" i="3" s="1"/>
  <c r="B169" i="3" s="1"/>
  <c r="B222" i="2"/>
  <c r="B223" i="2" s="1"/>
  <c r="B224" i="2" s="1"/>
  <c r="B225" i="2" s="1"/>
  <c r="B226" i="2" s="1"/>
  <c r="B227" i="2" s="1"/>
  <c r="B228" i="2" s="1"/>
  <c r="B229" i="2" s="1"/>
  <c r="B230" i="2" s="1"/>
  <c r="B231" i="2" s="1"/>
  <c r="B207" i="2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39" i="2"/>
  <c r="B234" i="2"/>
  <c r="B235" i="2" s="1"/>
  <c r="B236" i="2" s="1"/>
  <c r="B237" i="2" s="1"/>
  <c r="B172" i="3" l="1"/>
  <c r="B173" i="3" s="1"/>
  <c r="B174" i="3" s="1"/>
  <c r="B176" i="3"/>
  <c r="B244" i="2"/>
  <c r="B240" i="2"/>
  <c r="B241" i="2" s="1"/>
  <c r="B242" i="2" s="1"/>
  <c r="B177" i="3" l="1"/>
  <c r="B179" i="3"/>
  <c r="B181" i="3" s="1"/>
  <c r="B245" i="2"/>
  <c r="B246" i="2" s="1"/>
  <c r="B247" i="2" s="1"/>
  <c r="B248" i="2" s="1"/>
  <c r="B249" i="2" s="1"/>
  <c r="B250" i="2" s="1"/>
  <c r="B251" i="2" s="1"/>
  <c r="B254" i="2"/>
  <c r="B182" i="3" l="1"/>
  <c r="B183" i="3" s="1"/>
  <c r="B184" i="3" s="1"/>
  <c r="B185" i="3" s="1"/>
  <c r="B187" i="3"/>
  <c r="B189" i="3" s="1"/>
  <c r="B191" i="3" s="1"/>
  <c r="B255" i="2"/>
  <c r="B257" i="2"/>
  <c r="B261" i="2" l="1"/>
  <c r="B258" i="2"/>
  <c r="B259" i="2" s="1"/>
  <c r="B262" i="2" l="1"/>
  <c r="B264" i="2"/>
  <c r="B265" i="2" l="1"/>
  <c r="B266" i="2" s="1"/>
  <c r="B267" i="2" s="1"/>
  <c r="B268" i="2" s="1"/>
  <c r="B269" i="2" s="1"/>
  <c r="B270" i="2" s="1"/>
  <c r="B272" i="2"/>
  <c r="B276" i="2" l="1"/>
  <c r="B273" i="2"/>
  <c r="B274" i="2" s="1"/>
  <c r="B277" i="2" l="1"/>
  <c r="B278" i="2" s="1"/>
  <c r="B279" i="2" s="1"/>
  <c r="B281" i="2"/>
  <c r="B285" i="2" l="1"/>
  <c r="B282" i="2"/>
  <c r="B283" i="2" s="1"/>
  <c r="B286" i="2" l="1"/>
  <c r="B287" i="2" s="1"/>
  <c r="B288" i="2" s="1"/>
  <c r="B290" i="2"/>
  <c r="B291" i="2" l="1"/>
  <c r="B292" i="2" s="1"/>
  <c r="B293" i="2" s="1"/>
  <c r="B295" i="2"/>
  <c r="B296" i="2" l="1"/>
  <c r="B297" i="2" s="1"/>
  <c r="B298" i="2" s="1"/>
  <c r="B300" i="2"/>
  <c r="B301" i="2" l="1"/>
  <c r="B303" i="2"/>
  <c r="B304" i="2" l="1"/>
  <c r="B305" i="2" s="1"/>
  <c r="B306" i="2" s="1"/>
  <c r="B307" i="2" s="1"/>
  <c r="B308" i="2" s="1"/>
  <c r="B309" i="2" s="1"/>
  <c r="B310" i="2" s="1"/>
  <c r="B312" i="2"/>
  <c r="B313" i="2" l="1"/>
  <c r="B314" i="2" s="1"/>
  <c r="B315" i="2" s="1"/>
  <c r="B316" i="2" s="1"/>
  <c r="B317" i="2" s="1"/>
  <c r="B319" i="2"/>
  <c r="B324" i="2" l="1"/>
  <c r="B320" i="2"/>
  <c r="B321" i="2" s="1"/>
  <c r="B322" i="2" s="1"/>
  <c r="B354" i="2" l="1"/>
  <c r="B325" i="2"/>
  <c r="B326" i="2" l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3" i="2"/>
  <c r="B344" i="2" s="1"/>
  <c r="B345" i="2" s="1"/>
  <c r="B346" i="2" s="1"/>
  <c r="B347" i="2" s="1"/>
  <c r="B348" i="2" s="1"/>
  <c r="B349" i="2" s="1"/>
  <c r="B350" i="2" s="1"/>
  <c r="B351" i="2" s="1"/>
  <c r="B352" i="2" s="1"/>
  <c r="B355" i="2"/>
  <c r="B376" i="2"/>
  <c r="B379" i="2" l="1"/>
  <c r="B377" i="2"/>
  <c r="B366" i="2"/>
  <c r="B367" i="2" s="1"/>
  <c r="B368" i="2" s="1"/>
  <c r="B369" i="2" s="1"/>
  <c r="B370" i="2" s="1"/>
  <c r="B371" i="2" s="1"/>
  <c r="B372" i="2" s="1"/>
  <c r="B373" i="2" s="1"/>
  <c r="B374" i="2" s="1"/>
  <c r="B356" i="2"/>
  <c r="B357" i="2" s="1"/>
  <c r="B358" i="2" s="1"/>
  <c r="B359" i="2" s="1"/>
  <c r="B360" i="2" s="1"/>
  <c r="B361" i="2" s="1"/>
  <c r="B362" i="2" s="1"/>
  <c r="B363" i="2" s="1"/>
  <c r="B364" i="2" s="1"/>
  <c r="B380" i="2" l="1"/>
  <c r="B381" i="2" s="1"/>
  <c r="B382" i="2" s="1"/>
  <c r="B383" i="2" s="1"/>
  <c r="B384" i="2" s="1"/>
  <c r="B385" i="2" s="1"/>
  <c r="B386" i="2" s="1"/>
  <c r="B387" i="2" s="1"/>
  <c r="B388" i="2" s="1"/>
  <c r="B389" i="2" s="1"/>
  <c r="B391" i="2"/>
  <c r="B406" i="2" l="1"/>
  <c r="B392" i="2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7" i="2" l="1"/>
  <c r="B408" i="2" s="1"/>
  <c r="B410" i="2"/>
  <c r="B416" i="2" l="1"/>
  <c r="B418" i="2" s="1"/>
  <c r="B411" i="2"/>
  <c r="B412" i="2" s="1"/>
  <c r="B413" i="2" s="1"/>
  <c r="B414" i="2" s="1"/>
  <c r="B419" i="2" l="1"/>
  <c r="B420" i="2" s="1"/>
  <c r="B421" i="2" s="1"/>
  <c r="B422" i="2" s="1"/>
  <c r="B424" i="2"/>
  <c r="B426" i="2" s="1"/>
  <c r="B428" i="2" s="1"/>
</calcChain>
</file>

<file path=xl/sharedStrings.xml><?xml version="1.0" encoding="utf-8"?>
<sst xmlns="http://schemas.openxmlformats.org/spreadsheetml/2006/main" count="1026" uniqueCount="398">
  <si>
    <t xml:space="preserve">CLIENTE: </t>
  </si>
  <si>
    <t>FEDERACIÓN DOMINICANA DE FÚTBOL (FEDOFUTBOL)</t>
  </si>
  <si>
    <t xml:space="preserve">FECHA: </t>
  </si>
  <si>
    <t>MAYO, 2024</t>
  </si>
  <si>
    <t xml:space="preserve">TRABAJO: </t>
  </si>
  <si>
    <t>RESUMEN</t>
  </si>
  <si>
    <t xml:space="preserve">PROYECTO: </t>
  </si>
  <si>
    <t xml:space="preserve">DIRECCIÓN: </t>
  </si>
  <si>
    <t>SAN CRISTÓBAL, REPÚBLICA DOMINICANA</t>
  </si>
  <si>
    <t>REF.</t>
  </si>
  <si>
    <t>DESCRIPCIÓN</t>
  </si>
  <si>
    <t>CANTIDAD</t>
  </si>
  <si>
    <t>UNIDAD</t>
  </si>
  <si>
    <t>TOTAL RD$</t>
  </si>
  <si>
    <t>TOTAL USD$</t>
  </si>
  <si>
    <t xml:space="preserve">TASA DÓLAR </t>
  </si>
  <si>
    <t>OBRAS CIVILES</t>
  </si>
  <si>
    <t>Remodelación Edificio Principal</t>
  </si>
  <si>
    <t>UND</t>
  </si>
  <si>
    <t>Construcción Edificio Mantenimiento</t>
  </si>
  <si>
    <t>Obras Complementarias</t>
  </si>
  <si>
    <t>TOTAL GENERAL ESTIMADO</t>
  </si>
  <si>
    <t>Observaciones:</t>
  </si>
  <si>
    <t>Las volumetrías deben ser certificadas por los licitantes. Es responsabilidad exclusiva de estos garantizar que las mediciones sean correctas.</t>
  </si>
  <si>
    <t>CONSTRUCCIÓN / REMODELACIÓN EDIFICIO PRINCIPAL</t>
  </si>
  <si>
    <t xml:space="preserve">EDIFICIO: </t>
  </si>
  <si>
    <t>EDIFICIO PRINCIPAL</t>
  </si>
  <si>
    <t>DESCRIPCION</t>
  </si>
  <si>
    <t>P.U. RD$</t>
  </si>
  <si>
    <t>PRELIMINARES</t>
  </si>
  <si>
    <t xml:space="preserve">Desbroce del Terreno / Limpieza del Area </t>
  </si>
  <si>
    <t>M2</t>
  </si>
  <si>
    <t>Brigada Topográfica</t>
  </si>
  <si>
    <t>MES</t>
  </si>
  <si>
    <t>Excavación para Mejoramiento de Suelo</t>
  </si>
  <si>
    <t>M3</t>
  </si>
  <si>
    <t>Relleno de Nivelación</t>
  </si>
  <si>
    <t>Bote de Material (E=1.30)</t>
  </si>
  <si>
    <t>DEMOLICIÓN</t>
  </si>
  <si>
    <t>Demolición de Infraestructura Existente (Bote de Material Incluido)</t>
  </si>
  <si>
    <t>BAJO NIVEL DE SUELO</t>
  </si>
  <si>
    <t>MOVIMIENTO DE SUELO</t>
  </si>
  <si>
    <t>Excavacion de Zapata General de Muros de 8", h=1.00m</t>
  </si>
  <si>
    <t>Excavacion de Zapata de Pedestal Z1, Df= 1.00 m</t>
  </si>
  <si>
    <t>Excavacion de Fosa para Ascensor, Df= 1.40 m</t>
  </si>
  <si>
    <t>Relleno de Nivelacion Zapata General de Muros de 8"</t>
  </si>
  <si>
    <t>Relleno de Nivelacion de Zapatas Centrica de Columnas Z1</t>
  </si>
  <si>
    <t>Relleno de Nivelacion de Zapatas Centrica de Columnas Z2</t>
  </si>
  <si>
    <t>Relleno y Compactación de Material, h=1.00m</t>
  </si>
  <si>
    <t>Fumigación General de Excavaciones</t>
  </si>
  <si>
    <t>Suministro e Instalación de Barrera de Vapor en Cimentaciones</t>
  </si>
  <si>
    <t>HORMIGON ARMADO</t>
  </si>
  <si>
    <t>Zapata General de Muros de 8". 0.60m x 0.25m, 4 ⌀3/8" - Est.3/8"@0.16m, F´c= 210kg/cm2, f´y= 4,200kg/cm2 (Grado 60)</t>
  </si>
  <si>
    <t xml:space="preserve">Fosa de Ascensor 2.40m x 2.50m. F´c= 210kg/cm2, f´y= 4,200kg/cm2 (Grado 60), H= 0.30m, Df= 1.00m, Ø1/2´´@0.20m A.D.(inf. Y sup.) </t>
  </si>
  <si>
    <t xml:space="preserve">Zapata Centrica de Pedestal Z1 1.20m x 1.20m. F´c= 210kg/cm2, f´y= 4,200kg/cm2 (Grado 60), H= 0.40m, Df= 1.00m, Ø1/2´´@0.15m A.D.(sup.) y A.D.(inf.) </t>
  </si>
  <si>
    <t>Muro MH1 e=0.20m AsVØ1/2´´@0.20m , AsHØ1/2´´@0.20m. F´c= 210kg/cm2, f´y= 4,200kg/cm2 (Grado 60)</t>
  </si>
  <si>
    <t>PRIMER NIVEL</t>
  </si>
  <si>
    <t>Viga de Amarre Superior 0.20m x 0.15m, 4Ø1/2´´- Est.Ø3/8´´@0.20m. F´c= 210kg/cm2, f´y= 4,200kg/cm2 (Grado 60)</t>
  </si>
  <si>
    <t>Losa de Techo. h= 0.08m, malla electrosoldada D2.3*D2.3*0.10x0.10, F´c= 210kg/cm2, f´y= 4,200kg/cm2 (Grado 60)</t>
  </si>
  <si>
    <t>Losa de Piso E=0.15m Malla Electrosoldada D2.3 10X10. F´c= 210kg/cm2, f´y= 4,200kg/cm2 (Grado 60)</t>
  </si>
  <si>
    <t>Columna de Amarre 0.20m x 0.20m 4 ⌀ 3/8" - Est.3/8"@0.20m. F´c= 210kg/cm2, f´y= 4,200kg/cm2 (Grado 60)</t>
  </si>
  <si>
    <t>Pedestal Z1 0.40m x 0.40m. F´c= 210kg/cm2, f´y= 4,200kg/cm2 (Grado 60)</t>
  </si>
  <si>
    <t>MAMPOSTERIA</t>
  </si>
  <si>
    <t xml:space="preserve">Bloques de Hormigon en Muros de 8" </t>
  </si>
  <si>
    <t xml:space="preserve">Bloques de Hormigon en Muros de 4" </t>
  </si>
  <si>
    <t>TERMINACION DE SUPERFICIES</t>
  </si>
  <si>
    <t>Careteo</t>
  </si>
  <si>
    <t>Pañete Maestreado Terminado en Muros - Interior (Terminación en Estuco)</t>
  </si>
  <si>
    <t>Pañete Maestreado Rustico en Muros - Interior</t>
  </si>
  <si>
    <t>Pañete Maestreado Terminado en Muros - Exterior</t>
  </si>
  <si>
    <t>Mochetas en Muros de Mamposteria de 0.20m y 0.15m Interiores/Exteriores</t>
  </si>
  <si>
    <t>M</t>
  </si>
  <si>
    <t>Cantos en Muros de Mamposteria Interiores/Exteriores</t>
  </si>
  <si>
    <t>TECHOS</t>
  </si>
  <si>
    <t>Suministro e Instalación Plafón Tipo Sheetrock</t>
  </si>
  <si>
    <t>Suministro e Instalación Fascia en Sheetrock</t>
  </si>
  <si>
    <t>PA</t>
  </si>
  <si>
    <t>Suministro e Instalación Plafón Yeso Acústico</t>
  </si>
  <si>
    <t>Suministro e Instalación Plafón Cocina</t>
  </si>
  <si>
    <t>Suministro e Instalación Plafón WPC Ekowood L</t>
  </si>
  <si>
    <t>REVESTIMIENTO DE PISOS</t>
  </si>
  <si>
    <t>Porcelanato Apariencia Hormigón Pulido 0.60m x 1.20m - Piso General</t>
  </si>
  <si>
    <t xml:space="preserve">Porcelanato Apariencia Madera 0.20m x 0.60m - Baños </t>
  </si>
  <si>
    <t>Porcelanato Apariencia Madera 0.20m x 1.50m - Piso Terraza / Salon de Reuniones y Oficinas</t>
  </si>
  <si>
    <t>Adoquín</t>
  </si>
  <si>
    <t>Quarry Tile 0.15m x 0.15m - Piso Cocina</t>
  </si>
  <si>
    <t>Alfombra Comercial - Auditorio</t>
  </si>
  <si>
    <t>Piso Antiestática - Cuarto de Data</t>
  </si>
  <si>
    <t>Pulido Helicoptero - Hormigon Industrial, E=0.05 m. F´c= 210kg/cm2</t>
  </si>
  <si>
    <t>Huella 1.20m x 0.30m (Escalera Metalica Interior)</t>
  </si>
  <si>
    <t>Huella 1.00m x 0.30m (Escalera Metalica Exterior)</t>
  </si>
  <si>
    <t>ZÓCALO</t>
  </si>
  <si>
    <t>Zócalos Porcelanato Apariencia Hormigón Pulido 1.20m x 0.10m - Piso General</t>
  </si>
  <si>
    <t>Zócalos Porcelanato Apariencia Madera 1.50m x 0.10m - Piso Terraza / Salon de Reuniones y Oficinas</t>
  </si>
  <si>
    <t>Zócalos Quarry Tile 0.15m x 0.15m - Piso Cocina</t>
  </si>
  <si>
    <t>Zócalos de PVC / Auditorio</t>
  </si>
  <si>
    <t>REVESTIMIENTO DE SUPERFICIES</t>
  </si>
  <si>
    <t>Porcelanato Hexagonal Banco / Negro 0.20m x 0.20m, H=2.40m - Baños</t>
  </si>
  <si>
    <t xml:space="preserve">Porcelanato 0.20m x 0.20m, H=1.00m - Janitor </t>
  </si>
  <si>
    <t>Suministro e Instalación de Espejo 1/4" - Canteado Perimetral - Moldura J Inferior - H=1.30m</t>
  </si>
  <si>
    <t>Suministro e Instalación de Perfil de Aluminio Para Cantos - Baños</t>
  </si>
  <si>
    <t xml:space="preserve">Suministro e Instalación WPC Screen Wall </t>
  </si>
  <si>
    <t>Suministro e Instalación Panel de Yeso</t>
  </si>
  <si>
    <t>MUROS ALIGERADOS</t>
  </si>
  <si>
    <t>Muro en Sheetrock</t>
  </si>
  <si>
    <t>ENCIMERAS</t>
  </si>
  <si>
    <t xml:space="preserve">Suministro e Instalación Granito Negro San Gabriel - Baños (Tope - Zócalo Perimetral de 0.10m - Faldon de 0.20m) </t>
  </si>
  <si>
    <t>Suministro e Instalación Granito Negro San Gabriel - Kitchenette Lavanderia (Tope y Backsplash de 0.60m)</t>
  </si>
  <si>
    <t>Suministro e Instalación Granito Negro San Gabriel - Kitchenette Lavado de Alimentos (Tope y Backsplash de 0.60m)</t>
  </si>
  <si>
    <t>Suministro e Instalación Granito Negro San Gabriel - Kitchenette Preparacion de Alimentos (Tope y Backsplash de 0.60m)</t>
  </si>
  <si>
    <t>Suministro e Instalación Granito Negro San Gabriel - Kitchenette Lavado de Platos (Tope y Backsplash de 0.60m)</t>
  </si>
  <si>
    <t>PINTURA</t>
  </si>
  <si>
    <t>Pintura - Muros Interiores</t>
  </si>
  <si>
    <t>Pintura - Muros Exteriores</t>
  </si>
  <si>
    <t>Pintura - Techos</t>
  </si>
  <si>
    <t xml:space="preserve">PUERTAS </t>
  </si>
  <si>
    <t>Puerta Doble 2.00m x 2.81m - Transom Superior - Alumio y Vidrio</t>
  </si>
  <si>
    <t>Puerta Simple 1.36m x 2.81m - Transom Superior y Lateral - Alumio y Vidrio</t>
  </si>
  <si>
    <t xml:space="preserve">Puerta Doble Tipo Louver 1.50m x 2.86m </t>
  </si>
  <si>
    <t xml:space="preserve">Puerta Doble Tipo Louver 1.20m x 2.81m </t>
  </si>
  <si>
    <t xml:space="preserve">Puerta Doble Tipo Everdooor 1.50m x 2.40m </t>
  </si>
  <si>
    <t xml:space="preserve">Puerta Simple Tipo Everdooor 0.90m x 2.40m </t>
  </si>
  <si>
    <t xml:space="preserve">Puerta Simple Tipo Everdooor 0.75m x 1.80m </t>
  </si>
  <si>
    <t>Puerta Simple 1.00m x 2.40m - Alumio y Vidrio</t>
  </si>
  <si>
    <t xml:space="preserve">Puerta Simple Tipo Everdooor 0.80m x 2.40m </t>
  </si>
  <si>
    <t xml:space="preserve">Puerta Simple Tipo Everdooor 1.00m x 1.80m </t>
  </si>
  <si>
    <t>Puerta Simple 1.00m x 2.80m - Transom Superior - Alumio y Vidrio</t>
  </si>
  <si>
    <t>Puerta Batiente Doble 1.00m x 2.10m</t>
  </si>
  <si>
    <t>Puerta Simple 0.90m x 2.40m - Alumio y Vidrio</t>
  </si>
  <si>
    <t xml:space="preserve">Puerta Enrollable Metálica 0.90m x 2.40m </t>
  </si>
  <si>
    <t xml:space="preserve">Puerta Doble Tipo Everdooor 1.10m x 2.81m </t>
  </si>
  <si>
    <t>Divisiones de Orinales en Fenolico</t>
  </si>
  <si>
    <t>Partición en Paneles Acústicos</t>
  </si>
  <si>
    <t>VENTANAS</t>
  </si>
  <si>
    <t>Ventana Corredera 1.30m x 2.81m - Transom Superior e Inferior - Alumio y Vidrio</t>
  </si>
  <si>
    <t>Ventana Corredera 1.28m x 2.81m - Transom Superior e Inferior - Alumio y Vidrio</t>
  </si>
  <si>
    <t>Ventana Vidrio Fijo 1.50m x 1.40m - Alumio y Vidrio</t>
  </si>
  <si>
    <t>Ventana Corredera 0.90m x 0.56m - Alumio y Vidrio</t>
  </si>
  <si>
    <t>Ventana Vidrio Fijo 1.83m x 2.40m - Alumio y Vidrio</t>
  </si>
  <si>
    <t>Ventana Corredera 1.30m x 0.56m - Alumio y Vidrio</t>
  </si>
  <si>
    <t>Ventana Corredera 1.94m x 2.81m - Transom Superior e Inferior - Alumio y Vidrio</t>
  </si>
  <si>
    <t>Ventana Corredera 1.94m x 2.82m - Transom Superior e Inferior - Alumio y Vidrio</t>
  </si>
  <si>
    <t>Ventana Corredera 1.30m x 1.50m - Alumio y Vidrio</t>
  </si>
  <si>
    <t>Ventana Corredera 1.30m x 1.30m - Alumio y Vidrio</t>
  </si>
  <si>
    <t>Ventana Vidrio Fijo 1.58m x 2.81m - Alumio y Vidrio</t>
  </si>
  <si>
    <t>Ventana Vidrio Fijo 6 Cuerpos 7.36m x 2.40m - Alumio y Vidrio</t>
  </si>
  <si>
    <t>Ventana Vidrio Fijo 1.28m x 2.40m - Alumio y Vidrio</t>
  </si>
  <si>
    <t>Ventana Vidrio Fijo 1.78m x 2.40m - Alumio y Vidrio</t>
  </si>
  <si>
    <t>Ventana Vidrio Fijo 2.42m x 2.40m - Alumio y Vidrio</t>
  </si>
  <si>
    <t>Ventana Vidrio Fijo 4 Cuerpos 4.56m x 2.83m - Alumio y Vidrio</t>
  </si>
  <si>
    <t>Ventana Vidrio Fijo 2.60m x 2.81m - Alumio y Vidrio</t>
  </si>
  <si>
    <t>MOBILIARIO / GABINETES</t>
  </si>
  <si>
    <t xml:space="preserve">Gabinete de Piso en Tableros de Melamina Hidrofuga - Kitchenette Lavanderia </t>
  </si>
  <si>
    <t>Gabinete de Piso en Tableros de Melamina Hidrofuga - Kitchenette Lavado de Alimentos</t>
  </si>
  <si>
    <t>Gabinete de Pared y Piso en Tableros de Melamina Hidrofuga - Kitchenette Preparacion de Alimentos</t>
  </si>
  <si>
    <t>Gabinete de Pared y Piso en Tableros de Melamina Hidrofuga - Kitchenette Lavado de Platos</t>
  </si>
  <si>
    <t>INSTALACIONES ELECTRICAS</t>
  </si>
  <si>
    <t>Salidas Eléctricas</t>
  </si>
  <si>
    <t>Salida para luminaria plafond en tuberia PVC de 1/2"Ø</t>
  </si>
  <si>
    <t>Salida para interruptor Sencillo en tuberia PVC de 1/2"Ø</t>
  </si>
  <si>
    <t>Salida para interruptor Doble en tuberia PVC de 1/2"Ø</t>
  </si>
  <si>
    <t>Salida para interruptor 3W en tuberia PVC de 3/4"Ø</t>
  </si>
  <si>
    <t>Salida para interruptor 4W en tuberia PVC de 3/4"Ø</t>
  </si>
  <si>
    <t>Salida para interruptor 3W Doble en tuberia PVC de 3/4"Ø</t>
  </si>
  <si>
    <t>Salida para tomacorriente doble de 120V en tuberia PVC de 3/4"Ø</t>
  </si>
  <si>
    <t>Salida para tomacorriente doble de 120V sobre meseta en tuberia PVC de 3/4"Ø</t>
  </si>
  <si>
    <t>Salida para tomacorriente doble de 120V, UPS en tuberia PVC de 3/4"Ø</t>
  </si>
  <si>
    <t>Salida para tomacorriente doble de 120V, GFI en tuberia PVC de 3/4"Ø</t>
  </si>
  <si>
    <t>Salida para Data en tuberia PVC de 3/4"Ø</t>
  </si>
  <si>
    <t>Salida para TV en tuberia PVC de 3/4"Ø</t>
  </si>
  <si>
    <t>Salida para tomacorrientes 208V en tuberia PVC de 3/4"Ø</t>
  </si>
  <si>
    <t>Salida para tomacorrientes 220V en tuberia PVC de 3/4"Ø</t>
  </si>
  <si>
    <t>Salida para Fan Coil y extractores en tuberia PVC de 3/4"Ø</t>
  </si>
  <si>
    <t>Salida para Termostato en tuberia PVC de 3/4"Ø</t>
  </si>
  <si>
    <t>Salida para Compresor VRF en tuberia PVC de 1 1/2"Ø</t>
  </si>
  <si>
    <t>Registro 24x24x6" NEMA 1.</t>
  </si>
  <si>
    <t>Registro 10x10x4" NEMA 1.</t>
  </si>
  <si>
    <t>Mano de Obra</t>
  </si>
  <si>
    <t>Luminarias</t>
  </si>
  <si>
    <t xml:space="preserve">Luminaria A1 - LED Montaje en superficie Interior </t>
  </si>
  <si>
    <t xml:space="preserve">Luminaria A4, De piso Tipo Jardín </t>
  </si>
  <si>
    <t>Luminaria A5 - LED Ojo de Buey 6"</t>
  </si>
  <si>
    <t xml:space="preserve">Luminaria B1, LED Lineal 1.2mt </t>
  </si>
  <si>
    <t xml:space="preserve">Luminaria B2, LED Lineal Colgante 1.2mt </t>
  </si>
  <si>
    <t xml:space="preserve">Luminaria B3, LED Lineal 1.2mt en Baño </t>
  </si>
  <si>
    <t>Luminaria C1, LED de pared para Interior</t>
  </si>
  <si>
    <t xml:space="preserve">Luminaria C2, LED de pared para Exterior </t>
  </si>
  <si>
    <t xml:space="preserve">Luminaria D2, Tira LED de pared para Exterior </t>
  </si>
  <si>
    <t>Luminaria P1, LED Colgante Decorativa</t>
  </si>
  <si>
    <t xml:space="preserve">Luminaria P2, LED Colgante Decorativa </t>
  </si>
  <si>
    <t>Luminaria EM - LED de Emergencia</t>
  </si>
  <si>
    <t>Luminaria LED2x2 - LED de 2'x2'</t>
  </si>
  <si>
    <t>HVAC</t>
  </si>
  <si>
    <t>Equipos</t>
  </si>
  <si>
    <t>Ductos</t>
  </si>
  <si>
    <t>Instalación Mecánica</t>
  </si>
  <si>
    <t>Controles</t>
  </si>
  <si>
    <t>Misceláneos</t>
  </si>
  <si>
    <t>Obra Civil Instalación Sistema HVAC</t>
  </si>
  <si>
    <t>INSTALACIONES SANITARIAS</t>
  </si>
  <si>
    <t>Distribución y Salidas Sanitarias</t>
  </si>
  <si>
    <t>Distribución de Agua Fría, Agua Caliente y Retorno Agua Caliente</t>
  </si>
  <si>
    <t>Distribución de Drenaje Sanitario</t>
  </si>
  <si>
    <t>Salida para calentador</t>
  </si>
  <si>
    <t>Salida para desague de piso 2" (No incluye rejilla de piso)</t>
  </si>
  <si>
    <t>Salida para fregadero doble</t>
  </si>
  <si>
    <t>Salida para inodoro</t>
  </si>
  <si>
    <t>Salida para inodoro fluxometro</t>
  </si>
  <si>
    <t>Salida para lavamanos</t>
  </si>
  <si>
    <t>Salida para orinal</t>
  </si>
  <si>
    <t>Salida para lavadero</t>
  </si>
  <si>
    <t>Salida para lavadora</t>
  </si>
  <si>
    <t>Salida para vertedero</t>
  </si>
  <si>
    <t>Prevision Agua Potable 32mm</t>
  </si>
  <si>
    <t xml:space="preserve">Obra Civil Instalaciones Sanitarias </t>
  </si>
  <si>
    <t>Suministro de Aparatos y Accesorios Sanitarios</t>
  </si>
  <si>
    <t xml:space="preserve">Inodoro Fluxómetro </t>
  </si>
  <si>
    <t xml:space="preserve">Orinal Fluxómetro </t>
  </si>
  <si>
    <t xml:space="preserve">Lavamanos Empotrado </t>
  </si>
  <si>
    <t>Mezcladora Lavamanos Empotrado</t>
  </si>
  <si>
    <t xml:space="preserve">Fregadero Doble </t>
  </si>
  <si>
    <t xml:space="preserve">Mezcladora Fregadero </t>
  </si>
  <si>
    <t xml:space="preserve">Llave Tipo Choro </t>
  </si>
  <si>
    <t xml:space="preserve">Parrilla Para Desague de Piso </t>
  </si>
  <si>
    <t>Calentador</t>
  </si>
  <si>
    <t>ESTRUCTURA METÁLICA</t>
  </si>
  <si>
    <t>Suministro e Instalación de Estructura Metálica - Angulares 1 1/4" x 3/16" - Encimeras Baño</t>
  </si>
  <si>
    <t>Suministro e Instalación de Estructura Metálica - Techo en Metaldeck</t>
  </si>
  <si>
    <t>Suministro e Instalación de Estructura Metálica - Escalera (2 Unidades)</t>
  </si>
  <si>
    <t>Suministro e Instalación de Estructura Metálica - Ascensor</t>
  </si>
  <si>
    <t>TERMINACIÒN DE TECHO</t>
  </si>
  <si>
    <t>Fino de Techo Plano, E=5cm</t>
  </si>
  <si>
    <t xml:space="preserve">Zabaletas De Techo </t>
  </si>
  <si>
    <t xml:space="preserve">Suministro y Aplicación Impermeabilización Con Lona Asfáltica 4Kg Granulado </t>
  </si>
  <si>
    <t>MISCELANEOS</t>
  </si>
  <si>
    <t>Suministro e Instalación de Cocina Industrial</t>
  </si>
  <si>
    <t>Revestimiento de Muros en Sheetrock (Fachada)</t>
  </si>
  <si>
    <t>Mobiliario General</t>
  </si>
  <si>
    <t>Suministro e Instalación Sistema de Deteccion y Alarma Contra Incendios</t>
  </si>
  <si>
    <t>Suministro e Instalación de Sistema de Data y Seguridad</t>
  </si>
  <si>
    <t>Señalética General</t>
  </si>
  <si>
    <t>Limpieza Continua y Final</t>
  </si>
  <si>
    <t>SEGUNDO NIVEL</t>
  </si>
  <si>
    <t>Bloques de Hormigon en Muros de 6"</t>
  </si>
  <si>
    <t xml:space="preserve">Suministro e Instalación Fascia en Sheetrock </t>
  </si>
  <si>
    <t>Porcelanato Apariencia Madera 0.20m x 1.50m - Piso General</t>
  </si>
  <si>
    <t>Porcelanato Apariencia Hormigón Pulido 0.60m x 1.20m - Piso Habitaciones</t>
  </si>
  <si>
    <t>Zócalos Porcelanato Apariencia Madera 1.50m x 0.10m - Piso General</t>
  </si>
  <si>
    <t>Zócalos Porcelanato Apariencia Hormigón Pulido 1.20m x 0.10m - Piso Habitaciones</t>
  </si>
  <si>
    <t>Suministro e Instalacion de Espejo 1/4" - Canteado Perimetral - Moldura J Inferior - H=1.30m</t>
  </si>
  <si>
    <t>Suministro e Instalacion de Perfil de Aluminio Para Cantos - Baños</t>
  </si>
  <si>
    <t>Suministro e Instalación Granito Negro San Gabriel - Kitchenette Sala de Estar Selección Juvenil Femenina (Tope y Backsplash de 0.60m)</t>
  </si>
  <si>
    <t>Suministro e Instalación Granito Negro San Gabriel - Kitchenette Sala de Estar Selección Juvenil Masculina (Tope y Backsplash de 0.60m)</t>
  </si>
  <si>
    <t>IMPERMEABILIZANTE</t>
  </si>
  <si>
    <t>Suministro y Aplicación Impermeabilizante Planiseal 88 (Baños)</t>
  </si>
  <si>
    <t>PUERTAS</t>
  </si>
  <si>
    <t xml:space="preserve">Puerta Simple Madera Roble Natural 0.75m x 1.80m </t>
  </si>
  <si>
    <t xml:space="preserve">Puerta Simple Madera Roble Natural 0.80m x 2.40m </t>
  </si>
  <si>
    <t xml:space="preserve">Puerta Simple Madera Roble Natural 0.80m x 1.80m </t>
  </si>
  <si>
    <t xml:space="preserve">Puerta Simple Madera Roble Natural 0.90m x 2.40m </t>
  </si>
  <si>
    <t xml:space="preserve">Puerta Simple Vidrio Esmerilado 0.75m x 2.10m </t>
  </si>
  <si>
    <t xml:space="preserve">Puerta Doble Madera Roble Natural 1.02m x 2.40m </t>
  </si>
  <si>
    <t>Ventana Corredera 1.30m x 2.94m - Transom Superior e Inferior - Alumio y Vidrio</t>
  </si>
  <si>
    <t>Ventana Corredera 1.36m x 0.60m - Alumio y Vidrio</t>
  </si>
  <si>
    <t>Ventana Corredera 1.20m x 0.60m - Alumio y Vidrio</t>
  </si>
  <si>
    <t>Ventana Corredera 1.30m x 2.80m - Transom Superior e Inferior - Alumio y Vidrio</t>
  </si>
  <si>
    <t>Muro Cortina - Alumio y Vidrio</t>
  </si>
  <si>
    <t>Gabinete de Pared y Piso en Tableros de Melamina Hidrofuga - Kitchenette Sala de Estar Selección Juvenil Femenina</t>
  </si>
  <si>
    <t>Gabinete de Pared y Piso en Tableros de Melamina Hidrofuga - Kitchenette Sala de Estar Selección Juvenil Masculina</t>
  </si>
  <si>
    <r>
      <t>Claset en Tableros de Melamina Hidrofuga, H=</t>
    </r>
    <r>
      <rPr>
        <sz val="12"/>
        <rFont val="Calibri"/>
        <family val="2"/>
        <scheme val="minor"/>
      </rPr>
      <t>2.40</t>
    </r>
    <r>
      <rPr>
        <sz val="12"/>
        <color theme="1"/>
        <rFont val="Calibri"/>
        <family val="2"/>
        <scheme val="minor"/>
      </rPr>
      <t>m - Habitaciones</t>
    </r>
  </si>
  <si>
    <t>Luminaria A3 - LED Montaje Superficie</t>
  </si>
  <si>
    <t xml:space="preserve">Luminaria C1, LED de pared para Interior </t>
  </si>
  <si>
    <t>Luminaria P2, LED Colgante Decorativa</t>
  </si>
  <si>
    <t xml:space="preserve">Luminaria P3, LED Colgante Decorativa </t>
  </si>
  <si>
    <t xml:space="preserve">Luminaria EM - LED de Emergencia </t>
  </si>
  <si>
    <t>Salida para Calentador</t>
  </si>
  <si>
    <t>Salida para Ducha</t>
  </si>
  <si>
    <t>Salida para Fregadero</t>
  </si>
  <si>
    <t>Salida para Inodoro</t>
  </si>
  <si>
    <t>Salida para Lavamanos</t>
  </si>
  <si>
    <t xml:space="preserve">Inodoro una Pieza </t>
  </si>
  <si>
    <t>Lavamanos Empotrado</t>
  </si>
  <si>
    <t xml:space="preserve">Mezcladora Lavamanos </t>
  </si>
  <si>
    <t xml:space="preserve">Mezcladora de Ducha Empotrada </t>
  </si>
  <si>
    <t>Fregadero Una Boca Empotrado</t>
  </si>
  <si>
    <t>Suministro e Instalacion de Estructura Metálica - Angulares 1 1/4" x 3/16" - Encimeras Baño</t>
  </si>
  <si>
    <t>Suministro e Instalación de Elevador SSVF-PS1000-CO60-2  (Machine Room Less) - Hyundai -1000 Kg (13 Pasajeros)</t>
  </si>
  <si>
    <t>Suministro e Instalación de Barandas en Acero Inoxidable</t>
  </si>
  <si>
    <t>Acera Perimetral E=0.10m Malla Electrosoldada D 2.3 X D 2.3 100X100 mm Hormigón Industrial F'c =210 Kg/cm2</t>
  </si>
  <si>
    <t>Evaluación y Mantenimiento de la Estructura Metálica Existente</t>
  </si>
  <si>
    <t>Suministro e Instalación de Letreros (Fachada) / Señalética General</t>
  </si>
  <si>
    <t>INSTALACIONES SANITARIAS GENERALES</t>
  </si>
  <si>
    <t>Bajantes de Drenaje de Grasas 3"</t>
  </si>
  <si>
    <t>Bajantes de Drenaje de Pluvial 4"</t>
  </si>
  <si>
    <t>Bajantes de Drenaje de Pluvial 6"</t>
  </si>
  <si>
    <t>Bajantes de Drenaje Sanitario 4"</t>
  </si>
  <si>
    <t>Columna de Retorno de Agua Caliente 32 mm</t>
  </si>
  <si>
    <t>Columna de Agua Caliente 50 mm</t>
  </si>
  <si>
    <t>Columna de Agua Fría 50 mm</t>
  </si>
  <si>
    <t>Columna de Ventilación Sanitaria 3"</t>
  </si>
  <si>
    <t>Distribución General de Agua Fría</t>
  </si>
  <si>
    <t>Distribución General de Drenaje Sanitario</t>
  </si>
  <si>
    <t>Distribución General de Drenaje Pluvial</t>
  </si>
  <si>
    <t>Suministro e Instalacion Bomba Para Ascensor</t>
  </si>
  <si>
    <t>Obra Civil Instalaciones Sanitarias Generales</t>
  </si>
  <si>
    <t>INSTALACIONES SISTEMA GLP</t>
  </si>
  <si>
    <t>Distribución de Abastecimiento de GLP</t>
  </si>
  <si>
    <t>Obra Civil Instalaciones Sistema GLP</t>
  </si>
  <si>
    <t>SISTEMA SUPRESIÓN DE INCENDIOS</t>
  </si>
  <si>
    <t>Columna de Contra Incendio 2"</t>
  </si>
  <si>
    <t>Distribución Supresión de incendio general</t>
  </si>
  <si>
    <t>Suministro y Colocación de Extintores ABC 10 Lbs</t>
  </si>
  <si>
    <t>Suministro y Colocación de Gabinete Contra Incendios</t>
  </si>
  <si>
    <t>SUB-TOTAL</t>
  </si>
  <si>
    <t>GASTOS GENERALES</t>
  </si>
  <si>
    <t>Dirección Técnica</t>
  </si>
  <si>
    <t>Gastos Administrativos</t>
  </si>
  <si>
    <t>Transportes</t>
  </si>
  <si>
    <t>Seguridad Social (TSS)</t>
  </si>
  <si>
    <t xml:space="preserve">SUB-TOTAL DE GASTOS GENERALES </t>
  </si>
  <si>
    <t>IMPUESTO DIRECCIÓN TÉCNICA, ITBIS</t>
  </si>
  <si>
    <t>TOTAL GENERAL - EDIFICIO PRINCIPAL</t>
  </si>
  <si>
    <t>CONSTRUCCIÓN EDIFICIO MANTENIMIENTO</t>
  </si>
  <si>
    <t>EDIFICIO MANTENIMIENTO</t>
  </si>
  <si>
    <t>Excavacion de Zapata General de Muros de 8", H=1.00m</t>
  </si>
  <si>
    <t>Excavacion de Zapata Centrica de Columnas Z1, Df= 1.00 m</t>
  </si>
  <si>
    <t>Excavacion de Zapata Centrica de Columnas Z2, Df= 1.00 m</t>
  </si>
  <si>
    <t xml:space="preserve">Zapata Centrica de Columnas Z1 1.20m x 1.20m. F´c= 210kg/cm2, f´y= 4,200kg/cm2 (Grado 60), H= 0.40m, Df= 1.00m, Ø1/2´´@0.15m A.D.(inf.) </t>
  </si>
  <si>
    <t xml:space="preserve">Zapata Centrica de Columnas Z2 1.00m x 1.00m. F´c= 210kg/cm2, f´y= 4,200kg/cm2 (Grado 60), H= 0.30m, Df= 1.00m, Ø3/8´´@0.13m A.D.(inf.) </t>
  </si>
  <si>
    <t>Viga de Amarre BNP 0.20m x 0.25m, 4Ø1/2´´- Est.Ø3/8´´@0.20m. F´c= 210kg/cm2, f´y= 4,200kg/cm2 (Grado 60)</t>
  </si>
  <si>
    <t>Columnas Cuadrada C1. 0.20m x 0.20m, 4Ø1/2´´- Est.Ø3/8´´@0.20m. F´c= 210kg/cm2, f´y= 4,200kg/cm2 (Grado 60)</t>
  </si>
  <si>
    <t>Columnas Cuadrada C7. 0.30m x 0.30m, 8Ø1/2´´- Est.Ø3/8´´@0.10m. F´c= 210kg/cm2, f´y= 4,200kg/cm2 (Grado 60)</t>
  </si>
  <si>
    <t>Vigas 0.30m x 0.65m, 3Ø3/4´´(inf.) y 2Ø3/4´´(sup.), Est.Ø3/8´´@0.15m. F´c= 210kg/cm2, f´y= 4,200kg/cm2 (Grado 60)</t>
  </si>
  <si>
    <t>Vigas 0.20m x 0.50m, 3Ø1/2´´(inf.) y 2Ø3/8´´(sup.), Est.Ø3/8´´@0.20m. F´c= 210kg/cm2, f´y= 4,200kg/cm2 (Grado 60)</t>
  </si>
  <si>
    <t>Dinteles 0.20m x 0.40m, 2Ø3/8´´ (sup.) - 2Ø1/2´´(inf.) - Est.Ø3/8´´@0.20m. F´c= 210kg/cm2, f´y= 4,200kg/cm2 (Grado 60)</t>
  </si>
  <si>
    <t>Losas de Hormigon Armado Maciza de Techo H=0.15m 3/8"@0.20m AD. F´c= 210kg/cm2, f´y= 4,200kg/cm2 (Grado 60)</t>
  </si>
  <si>
    <r>
      <t xml:space="preserve">Losa de Piso </t>
    </r>
    <r>
      <rPr>
        <sz val="12"/>
        <rFont val="Calibri"/>
        <family val="2"/>
        <scheme val="minor"/>
      </rPr>
      <t>E=0.15m</t>
    </r>
    <r>
      <rPr>
        <sz val="12"/>
        <color theme="1"/>
        <rFont val="Calibri"/>
        <family val="2"/>
        <scheme val="minor"/>
      </rPr>
      <t xml:space="preserve"> Malla Electrosoldada D2.3 10X10. F´c= 210kg/cm2, f´y= 4,200kg/cm2 (Grado 60)</t>
    </r>
  </si>
  <si>
    <t>Viga de Amarre 0.20m x 0.15m 4 ⌀ 3/8" - Est.3/8"@0.20m. F´c= 210kg/cm2, f´y= 4,200kg/cm2 (Grado 60)</t>
  </si>
  <si>
    <t>Bloques de Hormigon en Muros de 4"</t>
  </si>
  <si>
    <t>Pañete Maestreado Terminado en Muros - Interior</t>
  </si>
  <si>
    <t>Pañete Rustico en Muros - Interior</t>
  </si>
  <si>
    <t>Pañete Maestreado Terminado en Techo - Interior</t>
  </si>
  <si>
    <t>Mochetas en Muros de Mamposteria de 0.20m y 0.15m - Interiores/Exteriores</t>
  </si>
  <si>
    <t>Cantos en Muros de Mamposteria - Interiores/Exteriores</t>
  </si>
  <si>
    <t>Porcelanato - Oficina Encargado / Cocina y Comedor</t>
  </si>
  <si>
    <t xml:space="preserve">Porcelanato - Baños </t>
  </si>
  <si>
    <t>Hormigón Pulido - Áreas Restantes</t>
  </si>
  <si>
    <t>Zócalos Porcelanato - Oficina Encargado / Cocina y Comedor</t>
  </si>
  <si>
    <t>Porcelanato, H=2.40m - Baños</t>
  </si>
  <si>
    <t>Suministro e Instalación de Espejo 1/4" - Canteado Perimetral - Moldura J Inferior - H=1.40m</t>
  </si>
  <si>
    <t>Suministro e Instalación de Perfil de Aluminio Para Cantos, H=2.40m - Baños</t>
  </si>
  <si>
    <t xml:space="preserve">Suministro e Instalación Granito Negro San Gabriel - Baño (Tope - Zócalo Perimetral de 0.10m - Faldon de 0.20m) </t>
  </si>
  <si>
    <t>Suministro e Instalación Granito Negro San Gabriel - Cocina (Tope y Backsplash de 0.60m)</t>
  </si>
  <si>
    <t>Puerta Doble Tipo Louvers 2.00m x 2.40m</t>
  </si>
  <si>
    <t>Puerta Doble Tipo Louvers 1.57m x 2.40m</t>
  </si>
  <si>
    <t xml:space="preserve">Puerta Everdoor Simple 0.90m x 2.40m </t>
  </si>
  <si>
    <t xml:space="preserve">Puerta de Malla Ciclonica 6.80m x 2.40m </t>
  </si>
  <si>
    <t xml:space="preserve">Puerta Everdoor Simple 0.70m x 1.80m </t>
  </si>
  <si>
    <t>Ventana Aluminio y Vidrio 1.20m x 1.30m</t>
  </si>
  <si>
    <t>Ventana Aluminio y Vidrio 2.30m x 1.30m</t>
  </si>
  <si>
    <t xml:space="preserve">Ventana Aluminio y Vidrio 6.07m x 1.30m </t>
  </si>
  <si>
    <t xml:space="preserve">Ventana Aluminio y Vidrio 1.70m x 1.30m </t>
  </si>
  <si>
    <t xml:space="preserve">Ventana Aluminio y Vidrio 1.81m x 0.60m </t>
  </si>
  <si>
    <t>Gabinete de Pared y Piso en Tableros de Melamina Hidrofuga - Cocina</t>
  </si>
  <si>
    <t>Salida para luminaria cenital en tuberia EMT de 3/4"Ø</t>
  </si>
  <si>
    <t>Salida para interruptor Sencillo en tuberia EMT de 3/4"Ø</t>
  </si>
  <si>
    <t>Salida para tomacorriente doble de 120V, WP en tuberia PVC de 3/4"Ø</t>
  </si>
  <si>
    <t>Salida para Data, USB en tuberia PVC de 3/4"Ø</t>
  </si>
  <si>
    <t>Salida para tomacorrientes 208V 3F, en tuberia PVC de 3/4"Ø</t>
  </si>
  <si>
    <t>Luminaria A1 - LED Montaje en superficie Interior</t>
  </si>
  <si>
    <t>Luminaria B1 - LED 2 Tubos de 48", ambiente Húmedo</t>
  </si>
  <si>
    <t>Luminaria B3 - LED 1 Tubo de 48", Superficie para Baños</t>
  </si>
  <si>
    <t>Luminaria C2 - LED de Aplique de Pared, Exterior</t>
  </si>
  <si>
    <t>Luminaria LED2x4 - LED de 2'x4'</t>
  </si>
  <si>
    <t xml:space="preserve">INSTALACIONES SANITARIAS </t>
  </si>
  <si>
    <t>Salida para ducha</t>
  </si>
  <si>
    <t>Inodoro Fluxómetro</t>
  </si>
  <si>
    <t>Parrilla Para Desagüe de Piso</t>
  </si>
  <si>
    <t>Bajantes de Drenaje de Pluvial 3"</t>
  </si>
  <si>
    <t xml:space="preserve">Obra Civil Instalaciones Sanitarias Generales </t>
  </si>
  <si>
    <t>TOTAL GENERAL - EDIFICIO MANTENIMIENTO</t>
  </si>
  <si>
    <t>OBRAS COMPLEMENTARIAS</t>
  </si>
  <si>
    <t>OBRAS COMPLEMENTARIAS EN COMPLEJO</t>
  </si>
  <si>
    <t>Desbroce del Terreno / Limpieza del Area (Bote de Material Incluido)</t>
  </si>
  <si>
    <t>EDIFICACIONES</t>
  </si>
  <si>
    <t>Cuarto de Bombas</t>
  </si>
  <si>
    <t>Cuarto de Generador Eléctrico</t>
  </si>
  <si>
    <t>Cuarto de Basura</t>
  </si>
  <si>
    <t>Unidades de Tratamiento de Aguas Residuales</t>
  </si>
  <si>
    <t xml:space="preserve">Cisterna de Aguas Crudas y Aguas Tratadas </t>
  </si>
  <si>
    <t xml:space="preserve">Filtrantes </t>
  </si>
  <si>
    <t>Base de Tanque de Combustible</t>
  </si>
  <si>
    <t>MURO PERIMETRAL</t>
  </si>
  <si>
    <t>Muro Perimetral en Bloques de Hormigón H=2.00m y Alambre Trinchera</t>
  </si>
  <si>
    <t>Muro Perimetral en Bloques de Hormigón H=1.00m, Malla Ciclónica de 6' y Alambre Trinchera</t>
  </si>
  <si>
    <t>Requerimientos Generales de Obra: Furgón Oficina, Almacén y Baño Portátil</t>
  </si>
  <si>
    <t>TOTAL GENERAL - OBRAS COMPLEMENTARIAS</t>
  </si>
  <si>
    <t>CAR Fase 2 - Renovación del edificio integral, vallado y edificio de mantenimiento, San Cristóbal.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</si>
</sst>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22222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186">
    <xf numFmtId="0" fontId="0" fillId="0" borderId="0" xfId="0"/>
    <xf numFmtId="165" fontId="2" fillId="2" borderId="0" xfId="1" applyFont="1" applyFill="1" applyAlignment="1">
      <alignment vertical="center"/>
    </xf>
    <xf numFmtId="165" fontId="2" fillId="2" borderId="0" xfId="1" applyFont="1" applyFill="1" applyBorder="1" applyAlignment="1">
      <alignment horizontal="right" vertical="center"/>
    </xf>
    <xf numFmtId="165" fontId="3" fillId="2" borderId="0" xfId="1" applyFont="1" applyFill="1" applyAlignment="1">
      <alignment vertical="center"/>
    </xf>
    <xf numFmtId="165" fontId="2" fillId="2" borderId="0" xfId="1" applyFont="1" applyFill="1" applyBorder="1" applyAlignment="1">
      <alignment horizontal="center" vertical="center"/>
    </xf>
    <xf numFmtId="165" fontId="2" fillId="2" borderId="0" xfId="1" applyFont="1" applyFill="1" applyAlignment="1">
      <alignment horizontal="center" vertical="center"/>
    </xf>
    <xf numFmtId="165" fontId="4" fillId="2" borderId="0" xfId="1" applyFont="1" applyFill="1" applyAlignment="1">
      <alignment horizontal="right" vertical="center"/>
    </xf>
    <xf numFmtId="165" fontId="2" fillId="2" borderId="0" xfId="1" applyFont="1" applyFill="1" applyAlignment="1">
      <alignment horizontal="right" vertical="center"/>
    </xf>
    <xf numFmtId="165" fontId="5" fillId="2" borderId="0" xfId="1" applyFont="1" applyFill="1" applyAlignment="1">
      <alignment horizontal="left" vertical="center"/>
    </xf>
    <xf numFmtId="165" fontId="3" fillId="2" borderId="0" xfId="1" applyFont="1" applyFill="1" applyAlignment="1">
      <alignment horizontal="left" vertical="center"/>
    </xf>
    <xf numFmtId="165" fontId="5" fillId="2" borderId="0" xfId="1" applyFont="1" applyFill="1" applyAlignment="1">
      <alignment horizontal="right" vertical="center"/>
    </xf>
    <xf numFmtId="165" fontId="4" fillId="2" borderId="0" xfId="1" applyFont="1" applyFill="1" applyAlignment="1">
      <alignment vertical="center"/>
    </xf>
    <xf numFmtId="165" fontId="5" fillId="2" borderId="0" xfId="1" applyFont="1" applyFill="1" applyAlignment="1">
      <alignment horizontal="center" vertical="center"/>
    </xf>
    <xf numFmtId="165" fontId="4" fillId="0" borderId="0" xfId="1" applyFont="1" applyAlignment="1">
      <alignment vertical="center"/>
    </xf>
    <xf numFmtId="165" fontId="3" fillId="2" borderId="0" xfId="1" applyFont="1" applyFill="1" applyBorder="1" applyAlignment="1">
      <alignment horizontal="right" vertical="center"/>
    </xf>
    <xf numFmtId="165" fontId="3" fillId="2" borderId="0" xfId="1" applyFont="1" applyFill="1" applyBorder="1" applyAlignment="1">
      <alignment horizontal="center" vertical="center"/>
    </xf>
    <xf numFmtId="165" fontId="3" fillId="2" borderId="0" xfId="1" applyFont="1" applyFill="1" applyAlignment="1">
      <alignment horizontal="center" vertical="center"/>
    </xf>
    <xf numFmtId="165" fontId="2" fillId="0" borderId="0" xfId="1" applyFont="1" applyAlignment="1">
      <alignment vertical="center"/>
    </xf>
    <xf numFmtId="165" fontId="5" fillId="3" borderId="1" xfId="1" applyFont="1" applyFill="1" applyBorder="1" applyAlignment="1">
      <alignment horizontal="right" vertical="center"/>
    </xf>
    <xf numFmtId="165" fontId="5" fillId="3" borderId="3" xfId="1" applyFont="1" applyFill="1" applyBorder="1" applyAlignment="1">
      <alignment horizontal="left" vertical="center"/>
    </xf>
    <xf numFmtId="165" fontId="5" fillId="3" borderId="1" xfId="1" applyFont="1" applyFill="1" applyBorder="1" applyAlignment="1">
      <alignment horizontal="center" vertical="center"/>
    </xf>
    <xf numFmtId="165" fontId="5" fillId="3" borderId="4" xfId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right" vertical="center"/>
    </xf>
    <xf numFmtId="165" fontId="5" fillId="2" borderId="0" xfId="1" applyFont="1" applyFill="1" applyAlignment="1">
      <alignment vertical="center"/>
    </xf>
    <xf numFmtId="165" fontId="5" fillId="0" borderId="6" xfId="1" applyFont="1" applyBorder="1" applyAlignment="1">
      <alignment vertical="center"/>
    </xf>
    <xf numFmtId="165" fontId="5" fillId="0" borderId="7" xfId="1" applyFont="1" applyBorder="1" applyAlignment="1">
      <alignment vertical="center"/>
    </xf>
    <xf numFmtId="165" fontId="5" fillId="0" borderId="6" xfId="1" applyFont="1" applyBorder="1" applyAlignment="1">
      <alignment horizontal="center" vertical="center"/>
    </xf>
    <xf numFmtId="165" fontId="5" fillId="0" borderId="8" xfId="1" applyFont="1" applyBorder="1" applyAlignment="1">
      <alignment horizontal="center" vertical="center"/>
    </xf>
    <xf numFmtId="165" fontId="5" fillId="0" borderId="6" xfId="1" applyFont="1" applyBorder="1" applyAlignment="1">
      <alignment horizontal="right" vertical="center"/>
    </xf>
    <xf numFmtId="165" fontId="5" fillId="0" borderId="0" xfId="1" applyFont="1" applyAlignment="1">
      <alignment vertical="center"/>
    </xf>
    <xf numFmtId="164" fontId="5" fillId="4" borderId="9" xfId="2" applyFont="1" applyFill="1" applyBorder="1" applyAlignment="1">
      <alignment horizontal="right" vertical="center"/>
    </xf>
    <xf numFmtId="165" fontId="2" fillId="0" borderId="10" xfId="1" applyFont="1" applyBorder="1" applyAlignment="1">
      <alignment vertical="center"/>
    </xf>
    <xf numFmtId="165" fontId="2" fillId="0" borderId="11" xfId="1" applyFont="1" applyBorder="1" applyAlignment="1">
      <alignment vertical="center"/>
    </xf>
    <xf numFmtId="165" fontId="2" fillId="0" borderId="10" xfId="1" applyFont="1" applyBorder="1" applyAlignment="1">
      <alignment horizontal="center" vertical="center"/>
    </xf>
    <xf numFmtId="165" fontId="2" fillId="0" borderId="12" xfId="1" applyFont="1" applyBorder="1" applyAlignment="1">
      <alignment horizontal="center" vertical="center"/>
    </xf>
    <xf numFmtId="165" fontId="2" fillId="0" borderId="10" xfId="1" applyFont="1" applyBorder="1" applyAlignment="1">
      <alignment horizontal="right" vertical="center"/>
    </xf>
    <xf numFmtId="165" fontId="2" fillId="0" borderId="13" xfId="1" applyFont="1" applyBorder="1" applyAlignment="1">
      <alignment vertical="center"/>
    </xf>
    <xf numFmtId="165" fontId="2" fillId="0" borderId="14" xfId="1" applyFont="1" applyBorder="1" applyAlignment="1">
      <alignment vertical="center"/>
    </xf>
    <xf numFmtId="165" fontId="2" fillId="0" borderId="13" xfId="1" applyFont="1" applyBorder="1" applyAlignment="1">
      <alignment horizontal="center" vertical="center"/>
    </xf>
    <xf numFmtId="165" fontId="2" fillId="0" borderId="15" xfId="1" applyFont="1" applyBorder="1" applyAlignment="1">
      <alignment horizontal="center" vertical="center"/>
    </xf>
    <xf numFmtId="165" fontId="2" fillId="0" borderId="13" xfId="1" applyFont="1" applyBorder="1" applyAlignment="1">
      <alignment horizontal="right" vertical="center"/>
    </xf>
    <xf numFmtId="165" fontId="4" fillId="4" borderId="16" xfId="1" applyFont="1" applyFill="1" applyBorder="1" applyAlignment="1">
      <alignment vertical="center"/>
    </xf>
    <xf numFmtId="165" fontId="4" fillId="4" borderId="17" xfId="1" applyFont="1" applyFill="1" applyBorder="1" applyAlignment="1">
      <alignment vertical="center"/>
    </xf>
    <xf numFmtId="165" fontId="4" fillId="4" borderId="18" xfId="1" applyFont="1" applyFill="1" applyBorder="1" applyAlignment="1">
      <alignment horizontal="center" vertical="center"/>
    </xf>
    <xf numFmtId="165" fontId="4" fillId="4" borderId="17" xfId="1" applyFont="1" applyFill="1" applyBorder="1" applyAlignment="1">
      <alignment horizontal="center" vertical="center"/>
    </xf>
    <xf numFmtId="165" fontId="4" fillId="4" borderId="18" xfId="1" applyFont="1" applyFill="1" applyBorder="1" applyAlignment="1">
      <alignment horizontal="right" vertical="center"/>
    </xf>
    <xf numFmtId="165" fontId="4" fillId="4" borderId="19" xfId="1" applyFont="1" applyFill="1" applyBorder="1" applyAlignment="1">
      <alignment horizontal="right" vertical="center"/>
    </xf>
    <xf numFmtId="165" fontId="7" fillId="0" borderId="0" xfId="1" applyFont="1" applyFill="1" applyAlignment="1">
      <alignment vertical="center"/>
    </xf>
    <xf numFmtId="165" fontId="2" fillId="5" borderId="0" xfId="1" applyFont="1" applyFill="1" applyBorder="1" applyAlignment="1">
      <alignment vertical="center"/>
    </xf>
    <xf numFmtId="165" fontId="2" fillId="5" borderId="0" xfId="1" applyFont="1" applyFill="1" applyBorder="1" applyAlignment="1">
      <alignment horizontal="center" vertical="center"/>
    </xf>
    <xf numFmtId="165" fontId="2" fillId="5" borderId="0" xfId="1" applyFont="1" applyFill="1" applyBorder="1" applyAlignment="1">
      <alignment horizontal="right" vertical="center"/>
    </xf>
    <xf numFmtId="0" fontId="8" fillId="5" borderId="0" xfId="0" applyFont="1" applyFill="1"/>
    <xf numFmtId="0" fontId="9" fillId="5" borderId="0" xfId="0" applyFont="1" applyFill="1" applyAlignment="1">
      <alignment horizontal="left" wrapText="1"/>
    </xf>
    <xf numFmtId="165" fontId="4" fillId="2" borderId="0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165" fontId="5" fillId="2" borderId="0" xfId="1" applyFont="1" applyFill="1" applyBorder="1" applyAlignment="1">
      <alignment horizontal="center" vertical="center"/>
    </xf>
    <xf numFmtId="15" fontId="5" fillId="2" borderId="0" xfId="0" applyNumberFormat="1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4" applyFont="1" applyFill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5" fillId="3" borderId="4" xfId="0" applyFont="1" applyFill="1" applyBorder="1" applyAlignment="1">
      <alignment horizontal="left" vertical="center"/>
    </xf>
    <xf numFmtId="4" fontId="5" fillId="3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4" fillId="4" borderId="1" xfId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vertical="center"/>
    </xf>
    <xf numFmtId="165" fontId="2" fillId="4" borderId="1" xfId="1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center" vertical="center"/>
    </xf>
    <xf numFmtId="165" fontId="2" fillId="4" borderId="4" xfId="1" applyFont="1" applyFill="1" applyBorder="1" applyAlignment="1">
      <alignment horizontal="right" vertical="center"/>
    </xf>
    <xf numFmtId="165" fontId="4" fillId="4" borderId="1" xfId="1" applyFont="1" applyFill="1" applyBorder="1" applyAlignment="1">
      <alignment vertical="center"/>
    </xf>
    <xf numFmtId="165" fontId="2" fillId="0" borderId="6" xfId="1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165" fontId="3" fillId="0" borderId="6" xfId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10" xfId="1" applyFont="1" applyFill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65" fontId="2" fillId="0" borderId="10" xfId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165" fontId="2" fillId="0" borderId="13" xfId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4" fillId="4" borderId="21" xfId="0" applyFont="1" applyFill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165" fontId="2" fillId="3" borderId="1" xfId="1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165" fontId="2" fillId="2" borderId="13" xfId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165" fontId="2" fillId="2" borderId="6" xfId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2" borderId="6" xfId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165" fontId="2" fillId="2" borderId="10" xfId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165" fontId="2" fillId="0" borderId="10" xfId="1" applyFont="1" applyFill="1" applyBorder="1" applyAlignment="1"/>
    <xf numFmtId="0" fontId="2" fillId="2" borderId="7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5" fontId="2" fillId="0" borderId="10" xfId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4" fillId="4" borderId="21" xfId="0" applyFont="1" applyFill="1" applyBorder="1" applyAlignment="1">
      <alignment horizontal="left" vertical="center"/>
    </xf>
    <xf numFmtId="165" fontId="5" fillId="4" borderId="1" xfId="1" applyFont="1" applyFill="1" applyBorder="1" applyAlignment="1">
      <alignment horizontal="right" vertical="center"/>
    </xf>
    <xf numFmtId="0" fontId="5" fillId="4" borderId="21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center" vertical="center"/>
    </xf>
    <xf numFmtId="165" fontId="5" fillId="4" borderId="1" xfId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165" fontId="4" fillId="0" borderId="6" xfId="1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165" fontId="4" fillId="0" borderId="10" xfId="1" applyFont="1" applyFill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2" fillId="0" borderId="7" xfId="0" applyFont="1" applyBorder="1"/>
    <xf numFmtId="0" fontId="2" fillId="0" borderId="11" xfId="0" applyFont="1" applyBorder="1"/>
    <xf numFmtId="165" fontId="4" fillId="2" borderId="6" xfId="1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165" fontId="4" fillId="2" borderId="10" xfId="1" applyFont="1" applyFill="1" applyBorder="1" applyAlignment="1">
      <alignment horizontal="right" vertical="center"/>
    </xf>
    <xf numFmtId="0" fontId="4" fillId="0" borderId="11" xfId="0" applyFont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165" fontId="4" fillId="3" borderId="1" xfId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165" fontId="2" fillId="2" borderId="13" xfId="1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5" fontId="2" fillId="2" borderId="6" xfId="1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 wrapText="1"/>
    </xf>
    <xf numFmtId="165" fontId="2" fillId="2" borderId="10" xfId="1" applyFont="1" applyFill="1" applyBorder="1" applyAlignment="1">
      <alignment horizontal="right" vertical="center" wrapText="1"/>
    </xf>
    <xf numFmtId="165" fontId="4" fillId="0" borderId="22" xfId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5" fontId="2" fillId="2" borderId="23" xfId="1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center" vertical="center"/>
    </xf>
    <xf numFmtId="165" fontId="4" fillId="0" borderId="6" xfId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11" fillId="2" borderId="14" xfId="0" applyFont="1" applyFill="1" applyBorder="1" applyAlignment="1">
      <alignment vertical="center"/>
    </xf>
    <xf numFmtId="0" fontId="2" fillId="0" borderId="7" xfId="0" applyFont="1" applyBorder="1" applyAlignment="1">
      <alignment wrapText="1"/>
    </xf>
    <xf numFmtId="4" fontId="5" fillId="4" borderId="21" xfId="0" applyNumberFormat="1" applyFont="1" applyFill="1" applyBorder="1" applyAlignment="1">
      <alignment horizontal="left" vertical="center"/>
    </xf>
    <xf numFmtId="165" fontId="2" fillId="2" borderId="24" xfId="1" applyFont="1" applyFill="1" applyBorder="1" applyAlignment="1">
      <alignment horizontal="right" vertical="center"/>
    </xf>
    <xf numFmtId="0" fontId="2" fillId="2" borderId="25" xfId="0" applyFont="1" applyFill="1" applyBorder="1" applyAlignment="1">
      <alignment vertical="center"/>
    </xf>
    <xf numFmtId="2" fontId="2" fillId="4" borderId="1" xfId="1" applyNumberFormat="1" applyFont="1" applyFill="1" applyBorder="1" applyAlignment="1">
      <alignment horizontal="right" vertical="center"/>
    </xf>
    <xf numFmtId="10" fontId="2" fillId="2" borderId="6" xfId="3" applyNumberFormat="1" applyFont="1" applyFill="1" applyBorder="1" applyAlignment="1">
      <alignment horizontal="right" vertical="center"/>
    </xf>
    <xf numFmtId="10" fontId="2" fillId="2" borderId="10" xfId="3" applyNumberFormat="1" applyFont="1" applyFill="1" applyBorder="1" applyAlignment="1">
      <alignment horizontal="right" vertical="center"/>
    </xf>
    <xf numFmtId="165" fontId="3" fillId="2" borderId="10" xfId="1" applyFont="1" applyFill="1" applyBorder="1" applyAlignment="1">
      <alignment horizontal="right" vertical="center"/>
    </xf>
    <xf numFmtId="2" fontId="2" fillId="2" borderId="13" xfId="1" applyNumberFormat="1" applyFont="1" applyFill="1" applyBorder="1" applyAlignment="1">
      <alignment horizontal="right" vertical="center"/>
    </xf>
    <xf numFmtId="2" fontId="4" fillId="4" borderId="1" xfId="1" applyNumberFormat="1" applyFont="1" applyFill="1" applyBorder="1" applyAlignment="1">
      <alignment horizontal="right" vertical="center"/>
    </xf>
    <xf numFmtId="10" fontId="2" fillId="4" borderId="1" xfId="1" applyNumberFormat="1" applyFont="1" applyFill="1" applyBorder="1" applyAlignment="1">
      <alignment horizontal="right" vertical="center"/>
    </xf>
    <xf numFmtId="0" fontId="0" fillId="0" borderId="24" xfId="0" applyBorder="1"/>
    <xf numFmtId="165" fontId="5" fillId="2" borderId="0" xfId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center" vertical="center"/>
    </xf>
    <xf numFmtId="165" fontId="7" fillId="2" borderId="10" xfId="1" applyFont="1" applyFill="1" applyBorder="1" applyAlignment="1">
      <alignment horizontal="right" vertical="center"/>
    </xf>
    <xf numFmtId="165" fontId="4" fillId="4" borderId="2" xfId="1" applyFont="1" applyFill="1" applyBorder="1" applyAlignment="1">
      <alignment vertical="center"/>
    </xf>
    <xf numFmtId="165" fontId="2" fillId="0" borderId="6" xfId="1" applyFont="1" applyFill="1" applyBorder="1" applyAlignment="1">
      <alignment horizontal="right" vertical="center" wrapText="1"/>
    </xf>
    <xf numFmtId="0" fontId="3" fillId="0" borderId="14" xfId="0" applyFont="1" applyBorder="1" applyAlignment="1">
      <alignment vertical="center"/>
    </xf>
    <xf numFmtId="165" fontId="3" fillId="0" borderId="13" xfId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/>
    </xf>
    <xf numFmtId="165" fontId="2" fillId="2" borderId="14" xfId="1" applyFont="1" applyFill="1" applyBorder="1" applyAlignment="1">
      <alignment horizontal="right" vertical="center"/>
    </xf>
    <xf numFmtId="0" fontId="3" fillId="0" borderId="25" xfId="0" applyFont="1" applyBorder="1" applyAlignment="1">
      <alignment vertical="center" wrapText="1"/>
    </xf>
    <xf numFmtId="165" fontId="2" fillId="0" borderId="24" xfId="1" applyFont="1" applyFill="1" applyBorder="1" applyAlignment="1">
      <alignment horizontal="right" vertical="center"/>
    </xf>
    <xf numFmtId="0" fontId="13" fillId="5" borderId="0" xfId="0" applyFont="1" applyFill="1"/>
    <xf numFmtId="0" fontId="9" fillId="5" borderId="0" xfId="0" applyFont="1" applyFill="1" applyAlignment="1">
      <alignment horizontal="left" wrapText="1"/>
    </xf>
    <xf numFmtId="0" fontId="12" fillId="6" borderId="0" xfId="0" applyFont="1" applyFill="1" applyAlignment="1">
      <alignment horizontal="left" wrapText="1"/>
    </xf>
    <xf numFmtId="165" fontId="4" fillId="2" borderId="0" xfId="1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5">
    <cellStyle name="Millares" xfId="1" builtinId="3"/>
    <cellStyle name="Moneda" xfId="2" builtinId="4"/>
    <cellStyle name="Normal" xfId="0" builtinId="0"/>
    <cellStyle name="Normal 5" xfId="4" xr:uid="{45941222-602E-4344-965C-48E92B4D3932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9525</xdr:rowOff>
    </xdr:from>
    <xdr:to>
      <xdr:col>2</xdr:col>
      <xdr:colOff>364331</xdr:colOff>
      <xdr:row>7</xdr:row>
      <xdr:rowOff>52853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9A6C05-84A7-4004-98E5-2CD9CABC8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09550"/>
          <a:ext cx="1107281" cy="1243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76200</xdr:rowOff>
    </xdr:from>
    <xdr:to>
      <xdr:col>2</xdr:col>
      <xdr:colOff>345281</xdr:colOff>
      <xdr:row>7</xdr:row>
      <xdr:rowOff>119528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D49CB16-88AE-41C3-88D1-1B192B660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76225"/>
          <a:ext cx="1107281" cy="1243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19050</xdr:rowOff>
    </xdr:from>
    <xdr:to>
      <xdr:col>2</xdr:col>
      <xdr:colOff>316706</xdr:colOff>
      <xdr:row>7</xdr:row>
      <xdr:rowOff>62378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FF52F1-8567-412B-AA28-69FE92035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19075"/>
          <a:ext cx="1107281" cy="1243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180975</xdr:rowOff>
    </xdr:from>
    <xdr:to>
      <xdr:col>2</xdr:col>
      <xdr:colOff>345281</xdr:colOff>
      <xdr:row>7</xdr:row>
      <xdr:rowOff>24278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603060-2B5E-45C5-8A87-8305F7C6C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0975"/>
          <a:ext cx="1107281" cy="1243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0AFB6-C846-452D-BD64-F415770025EE}">
  <dimension ref="A1:I29"/>
  <sheetViews>
    <sheetView tabSelected="1" topLeftCell="A14" workbookViewId="0">
      <selection activeCell="I24" sqref="I24"/>
    </sheetView>
  </sheetViews>
  <sheetFormatPr baseColWidth="10" defaultColWidth="9.140625" defaultRowHeight="15" x14ac:dyDescent="0.25"/>
  <cols>
    <col min="1" max="1" width="5.7109375" customWidth="1"/>
    <col min="2" max="2" width="12.7109375" customWidth="1"/>
    <col min="3" max="3" width="78.7109375" customWidth="1"/>
    <col min="4" max="5" width="16.7109375" customWidth="1"/>
    <col min="6" max="7" width="20.7109375" customWidth="1"/>
    <col min="8" max="8" width="5.7109375" customWidth="1"/>
    <col min="9" max="9" width="30.7109375" customWidth="1"/>
  </cols>
  <sheetData>
    <row r="1" spans="1:9" s="1" customFormat="1" ht="15.75" x14ac:dyDescent="0.25">
      <c r="B1" s="2"/>
      <c r="C1" s="3"/>
      <c r="D1" s="4"/>
      <c r="E1" s="5"/>
      <c r="F1" s="2"/>
      <c r="G1" s="2"/>
      <c r="H1" s="6"/>
    </row>
    <row r="2" spans="1:9" s="1" customFormat="1" ht="15.75" x14ac:dyDescent="0.25">
      <c r="B2" s="7"/>
      <c r="D2" s="5"/>
      <c r="E2" s="5"/>
      <c r="F2" s="7"/>
      <c r="G2" s="7"/>
      <c r="H2" s="6"/>
    </row>
    <row r="3" spans="1:9" s="1" customFormat="1" ht="15.75" x14ac:dyDescent="0.25">
      <c r="B3" s="7"/>
      <c r="C3" s="8"/>
      <c r="D3" s="5"/>
      <c r="E3" s="5"/>
      <c r="F3" s="7"/>
      <c r="G3" s="7"/>
      <c r="H3" s="6"/>
    </row>
    <row r="4" spans="1:9" s="1" customFormat="1" ht="15.75" x14ac:dyDescent="0.25">
      <c r="B4" s="7"/>
      <c r="C4" s="9"/>
      <c r="D4" s="5"/>
      <c r="E4" s="5"/>
      <c r="F4" s="7"/>
      <c r="G4" s="7"/>
      <c r="H4" s="6"/>
    </row>
    <row r="5" spans="1:9" s="1" customFormat="1" ht="15.75" x14ac:dyDescent="0.25">
      <c r="B5" s="7"/>
      <c r="D5" s="5"/>
      <c r="E5" s="5"/>
      <c r="F5" s="7"/>
      <c r="G5" s="7"/>
      <c r="H5" s="6"/>
    </row>
    <row r="6" spans="1:9" s="1" customFormat="1" ht="15.75" x14ac:dyDescent="0.25">
      <c r="B6" s="7"/>
      <c r="D6" s="5"/>
      <c r="E6" s="5"/>
      <c r="F6" s="7"/>
      <c r="G6" s="7"/>
      <c r="H6" s="6"/>
    </row>
    <row r="7" spans="1:9" s="1" customFormat="1" ht="15.75" x14ac:dyDescent="0.25">
      <c r="B7" s="7"/>
      <c r="D7" s="5"/>
      <c r="E7" s="5"/>
      <c r="F7" s="7"/>
      <c r="G7" s="7"/>
      <c r="H7" s="6"/>
    </row>
    <row r="8" spans="1:9" s="1" customFormat="1" ht="15.75" x14ac:dyDescent="0.25">
      <c r="B8" s="7"/>
      <c r="D8" s="5"/>
      <c r="E8" s="5"/>
      <c r="F8" s="7"/>
      <c r="G8" s="7"/>
      <c r="H8" s="6"/>
    </row>
    <row r="9" spans="1:9" s="1" customFormat="1" ht="15.75" x14ac:dyDescent="0.25">
      <c r="B9" s="184" t="s">
        <v>1</v>
      </c>
      <c r="C9" s="184"/>
      <c r="D9" s="12"/>
      <c r="E9" s="12"/>
      <c r="F9" s="10"/>
      <c r="G9" s="10"/>
      <c r="H9" s="6"/>
    </row>
    <row r="10" spans="1:9" s="1" customFormat="1" ht="15.75" x14ac:dyDescent="0.25">
      <c r="B10" s="8" t="s">
        <v>2</v>
      </c>
      <c r="C10" s="11" t="s">
        <v>3</v>
      </c>
      <c r="D10" s="12"/>
      <c r="E10" s="12"/>
      <c r="F10" s="10"/>
      <c r="G10" s="10"/>
      <c r="H10" s="6"/>
    </row>
    <row r="11" spans="1:9" s="1" customFormat="1" ht="15.75" x14ac:dyDescent="0.25">
      <c r="B11" s="8" t="s">
        <v>4</v>
      </c>
      <c r="C11" s="11" t="s">
        <v>5</v>
      </c>
      <c r="D11" s="12"/>
      <c r="E11" s="12"/>
      <c r="F11" s="10"/>
      <c r="G11" s="10"/>
      <c r="H11" s="6"/>
    </row>
    <row r="12" spans="1:9" s="1" customFormat="1" ht="15.75" x14ac:dyDescent="0.25">
      <c r="B12" s="8" t="s">
        <v>6</v>
      </c>
      <c r="C12" s="184" t="s">
        <v>397</v>
      </c>
      <c r="D12" s="184"/>
      <c r="E12" s="12"/>
      <c r="F12" s="10"/>
      <c r="G12" s="10"/>
      <c r="H12" s="6"/>
    </row>
    <row r="13" spans="1:9" s="1" customFormat="1" ht="15.75" x14ac:dyDescent="0.25">
      <c r="B13" s="8" t="s">
        <v>7</v>
      </c>
      <c r="C13" s="184" t="s">
        <v>8</v>
      </c>
      <c r="D13" s="184"/>
      <c r="E13" s="12"/>
      <c r="F13" s="10"/>
      <c r="G13" s="10"/>
      <c r="H13" s="6"/>
    </row>
    <row r="14" spans="1:9" s="1" customFormat="1" ht="15.75" x14ac:dyDescent="0.25">
      <c r="B14" s="14"/>
      <c r="C14" s="3"/>
      <c r="D14" s="15"/>
      <c r="E14" s="16"/>
      <c r="F14" s="14"/>
      <c r="G14" s="14"/>
      <c r="H14" s="6"/>
    </row>
    <row r="15" spans="1:9" s="17" customFormat="1" ht="24.95" customHeight="1" x14ac:dyDescent="0.25">
      <c r="B15" s="18" t="s">
        <v>9</v>
      </c>
      <c r="C15" s="19" t="s">
        <v>10</v>
      </c>
      <c r="D15" s="20" t="s">
        <v>11</v>
      </c>
      <c r="E15" s="21" t="s">
        <v>12</v>
      </c>
      <c r="F15" s="18" t="s">
        <v>13</v>
      </c>
      <c r="G15" s="18" t="s">
        <v>14</v>
      </c>
      <c r="I15" s="22" t="s">
        <v>15</v>
      </c>
    </row>
    <row r="16" spans="1:9" s="29" customFormat="1" ht="15.75" x14ac:dyDescent="0.25">
      <c r="A16" s="23"/>
      <c r="B16" s="24">
        <v>1</v>
      </c>
      <c r="C16" s="25" t="s">
        <v>16</v>
      </c>
      <c r="D16" s="26"/>
      <c r="E16" s="27"/>
      <c r="F16" s="28"/>
      <c r="G16" s="28"/>
      <c r="I16" s="30">
        <v>58</v>
      </c>
    </row>
    <row r="17" spans="1:9" s="17" customFormat="1" ht="15.75" x14ac:dyDescent="0.25">
      <c r="A17" s="1"/>
      <c r="B17" s="31">
        <f>+B16+0.01</f>
        <v>1.01</v>
      </c>
      <c r="C17" s="32" t="s">
        <v>17</v>
      </c>
      <c r="D17" s="33">
        <v>1</v>
      </c>
      <c r="E17" s="34" t="s">
        <v>18</v>
      </c>
      <c r="F17" s="35"/>
      <c r="G17" s="35"/>
    </row>
    <row r="18" spans="1:9" s="17" customFormat="1" ht="15.75" x14ac:dyDescent="0.25">
      <c r="A18" s="1"/>
      <c r="B18" s="31">
        <f t="shared" ref="B18:B19" si="0">+B17+0.01</f>
        <v>1.02</v>
      </c>
      <c r="C18" s="32" t="s">
        <v>19</v>
      </c>
      <c r="D18" s="33">
        <v>1</v>
      </c>
      <c r="E18" s="34" t="s">
        <v>18</v>
      </c>
      <c r="F18" s="35"/>
      <c r="G18" s="35"/>
    </row>
    <row r="19" spans="1:9" s="17" customFormat="1" ht="15.75" x14ac:dyDescent="0.25">
      <c r="A19" s="1"/>
      <c r="B19" s="31">
        <f t="shared" si="0"/>
        <v>1.03</v>
      </c>
      <c r="C19" s="32" t="s">
        <v>20</v>
      </c>
      <c r="D19" s="33">
        <v>1</v>
      </c>
      <c r="E19" s="34" t="s">
        <v>18</v>
      </c>
      <c r="F19" s="35"/>
      <c r="G19" s="35"/>
    </row>
    <row r="20" spans="1:9" s="17" customFormat="1" ht="16.5" thickBot="1" x14ac:dyDescent="0.3">
      <c r="A20" s="1"/>
      <c r="B20" s="36"/>
      <c r="C20" s="37"/>
      <c r="D20" s="38"/>
      <c r="E20" s="39"/>
      <c r="F20" s="40"/>
      <c r="G20" s="40"/>
    </row>
    <row r="21" spans="1:9" s="13" customFormat="1" ht="30" customHeight="1" thickBot="1" x14ac:dyDescent="0.3">
      <c r="A21" s="11"/>
      <c r="B21" s="41">
        <f>+B16+1</f>
        <v>2</v>
      </c>
      <c r="C21" s="42" t="s">
        <v>21</v>
      </c>
      <c r="D21" s="43"/>
      <c r="E21" s="44"/>
      <c r="F21" s="45">
        <f>SUM(F16:F20)</f>
        <v>0</v>
      </c>
      <c r="G21" s="46">
        <f>SUM(G16:G20)</f>
        <v>0</v>
      </c>
      <c r="I21" s="47"/>
    </row>
    <row r="22" spans="1:9" s="17" customFormat="1" ht="15.75" x14ac:dyDescent="0.25">
      <c r="A22" s="1"/>
      <c r="B22" s="48"/>
      <c r="C22" s="48"/>
      <c r="D22" s="49"/>
      <c r="E22" s="49"/>
      <c r="F22" s="50"/>
      <c r="G22" s="50"/>
    </row>
    <row r="23" spans="1:9" s="17" customFormat="1" ht="18.75" x14ac:dyDescent="0.3">
      <c r="A23" s="1"/>
      <c r="B23" s="181" t="s">
        <v>22</v>
      </c>
      <c r="C23" s="51"/>
      <c r="D23" s="51"/>
      <c r="E23" s="51"/>
      <c r="F23" s="51"/>
      <c r="G23" s="51"/>
      <c r="H23"/>
    </row>
    <row r="24" spans="1:9" s="17" customFormat="1" ht="51" customHeight="1" x14ac:dyDescent="0.35">
      <c r="A24" s="1"/>
      <c r="B24" s="183" t="s">
        <v>23</v>
      </c>
      <c r="C24" s="183"/>
      <c r="D24" s="183"/>
      <c r="E24" s="183"/>
      <c r="F24" s="183"/>
      <c r="G24" s="183"/>
      <c r="H24"/>
    </row>
    <row r="25" spans="1:9" s="17" customFormat="1" ht="15" customHeight="1" x14ac:dyDescent="0.3">
      <c r="A25" s="1"/>
      <c r="B25" s="52"/>
      <c r="C25" s="52"/>
      <c r="D25" s="52"/>
      <c r="E25" s="52"/>
      <c r="F25" s="52"/>
      <c r="G25" s="52"/>
      <c r="H25"/>
    </row>
    <row r="26" spans="1:9" s="17" customFormat="1" ht="15.75" customHeight="1" x14ac:dyDescent="0.3">
      <c r="A26" s="1"/>
      <c r="B26" s="182"/>
      <c r="C26" s="182"/>
      <c r="D26" s="182"/>
      <c r="E26" s="182"/>
      <c r="F26" s="182"/>
      <c r="G26" s="182"/>
      <c r="H26"/>
    </row>
    <row r="27" spans="1:9" s="17" customFormat="1" ht="15" customHeight="1" x14ac:dyDescent="0.3">
      <c r="A27" s="1"/>
      <c r="B27" s="52"/>
      <c r="C27" s="52"/>
      <c r="D27" s="52"/>
      <c r="E27" s="52"/>
      <c r="F27" s="52"/>
      <c r="G27" s="52"/>
      <c r="H27"/>
    </row>
    <row r="28" spans="1:9" s="17" customFormat="1" ht="15.75" customHeight="1" x14ac:dyDescent="0.25">
      <c r="A28" s="1"/>
      <c r="H28"/>
    </row>
    <row r="29" spans="1:9" s="17" customFormat="1" ht="15.75" x14ac:dyDescent="0.25">
      <c r="A29" s="1"/>
      <c r="B29" s="48"/>
      <c r="C29" s="48"/>
      <c r="D29" s="49"/>
      <c r="E29" s="49"/>
      <c r="F29" s="50"/>
      <c r="G29" s="50"/>
      <c r="H29"/>
    </row>
  </sheetData>
  <mergeCells count="5">
    <mergeCell ref="B26:G26"/>
    <mergeCell ref="B24:G24"/>
    <mergeCell ref="B9:C9"/>
    <mergeCell ref="C12:D12"/>
    <mergeCell ref="C13:D13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74B88-8A6D-469D-8A11-448861C31D47}">
  <dimension ref="A1:G526"/>
  <sheetViews>
    <sheetView topLeftCell="A40" workbookViewId="0">
      <selection activeCell="B20" sqref="B20:G20"/>
    </sheetView>
  </sheetViews>
  <sheetFormatPr baseColWidth="10" defaultColWidth="9.140625" defaultRowHeight="15" x14ac:dyDescent="0.25"/>
  <cols>
    <col min="1" max="1" width="5.7109375" customWidth="1"/>
    <col min="2" max="2" width="12.7109375" customWidth="1"/>
    <col min="3" max="3" width="78.7109375" customWidth="1"/>
    <col min="4" max="4" width="16.7109375" style="167" customWidth="1"/>
    <col min="5" max="5" width="16.7109375" customWidth="1"/>
    <col min="6" max="7" width="20.7109375" style="167" customWidth="1"/>
  </cols>
  <sheetData>
    <row r="1" spans="1:7" ht="15.75" x14ac:dyDescent="0.25">
      <c r="A1" s="1"/>
      <c r="B1" s="2"/>
      <c r="C1" s="3"/>
      <c r="D1" s="4"/>
      <c r="E1" s="4"/>
      <c r="F1" s="4"/>
      <c r="G1" s="53"/>
    </row>
    <row r="2" spans="1:7" ht="15.75" x14ac:dyDescent="0.25">
      <c r="A2" s="1"/>
      <c r="B2" s="7"/>
      <c r="C2" s="1"/>
      <c r="D2" s="4"/>
      <c r="E2" s="4"/>
      <c r="F2" s="4"/>
      <c r="G2" s="53"/>
    </row>
    <row r="3" spans="1:7" ht="15.75" x14ac:dyDescent="0.25">
      <c r="A3" s="1"/>
      <c r="B3" s="7"/>
      <c r="C3" s="8"/>
      <c r="D3" s="4"/>
      <c r="E3" s="4"/>
      <c r="F3" s="4"/>
      <c r="G3" s="53"/>
    </row>
    <row r="4" spans="1:7" ht="15.75" x14ac:dyDescent="0.25">
      <c r="A4" s="1"/>
      <c r="B4" s="7"/>
      <c r="C4" s="9"/>
      <c r="D4" s="4"/>
      <c r="E4" s="4"/>
      <c r="F4" s="4"/>
      <c r="G4" s="53"/>
    </row>
    <row r="5" spans="1:7" ht="15.75" x14ac:dyDescent="0.25">
      <c r="A5" s="1"/>
      <c r="B5" s="7"/>
      <c r="C5" s="1"/>
      <c r="D5" s="4"/>
      <c r="E5" s="4"/>
      <c r="F5" s="4"/>
      <c r="G5" s="53"/>
    </row>
    <row r="6" spans="1:7" ht="15.75" x14ac:dyDescent="0.25">
      <c r="A6" s="1"/>
      <c r="B6" s="7"/>
      <c r="C6" s="1"/>
      <c r="D6" s="4"/>
      <c r="E6" s="4"/>
      <c r="F6" s="4"/>
      <c r="G6" s="53"/>
    </row>
    <row r="7" spans="1:7" ht="15.75" x14ac:dyDescent="0.25">
      <c r="A7" s="1"/>
      <c r="B7" s="7"/>
      <c r="C7" s="1"/>
      <c r="D7" s="4"/>
      <c r="E7" s="4"/>
      <c r="F7" s="4"/>
      <c r="G7" s="53"/>
    </row>
    <row r="8" spans="1:7" ht="15.75" x14ac:dyDescent="0.25">
      <c r="A8" s="1"/>
      <c r="B8" s="7"/>
      <c r="C8" s="1"/>
      <c r="D8" s="4"/>
      <c r="E8" s="4"/>
      <c r="F8" s="4"/>
      <c r="G8" s="53"/>
    </row>
    <row r="9" spans="1:7" ht="15.75" x14ac:dyDescent="0.25">
      <c r="A9" s="1"/>
      <c r="B9" s="10" t="s">
        <v>0</v>
      </c>
      <c r="C9" s="54" t="s">
        <v>1</v>
      </c>
      <c r="D9" s="4"/>
      <c r="E9" s="55"/>
      <c r="F9" s="55"/>
      <c r="G9" s="53"/>
    </row>
    <row r="10" spans="1:7" ht="15.75" x14ac:dyDescent="0.25">
      <c r="A10" s="1"/>
      <c r="B10" s="10" t="s">
        <v>2</v>
      </c>
      <c r="C10" s="56" t="s">
        <v>3</v>
      </c>
      <c r="D10" s="4"/>
      <c r="E10" s="55"/>
      <c r="F10" s="55"/>
      <c r="G10" s="53"/>
    </row>
    <row r="11" spans="1:7" ht="15.75" x14ac:dyDescent="0.25">
      <c r="A11" s="1"/>
      <c r="B11" s="10" t="s">
        <v>4</v>
      </c>
      <c r="C11" s="57" t="s">
        <v>24</v>
      </c>
      <c r="D11" s="4"/>
      <c r="E11" s="55"/>
      <c r="F11" s="55"/>
      <c r="G11" s="53"/>
    </row>
    <row r="12" spans="1:7" ht="15.75" x14ac:dyDescent="0.25">
      <c r="A12" s="1"/>
      <c r="B12" s="10" t="s">
        <v>25</v>
      </c>
      <c r="C12" s="58" t="s">
        <v>26</v>
      </c>
      <c r="D12" s="4"/>
      <c r="E12" s="55"/>
      <c r="F12" s="55"/>
      <c r="G12" s="53"/>
    </row>
    <row r="13" spans="1:7" ht="15.75" x14ac:dyDescent="0.25">
      <c r="A13" s="1"/>
      <c r="B13" s="10" t="s">
        <v>7</v>
      </c>
      <c r="C13" s="57" t="s">
        <v>8</v>
      </c>
      <c r="D13" s="55"/>
      <c r="E13" s="55"/>
      <c r="F13" s="55"/>
      <c r="G13" s="53"/>
    </row>
    <row r="14" spans="1:7" ht="15.75" x14ac:dyDescent="0.25">
      <c r="A14" s="59"/>
      <c r="B14" s="7"/>
      <c r="C14" s="60"/>
      <c r="D14" s="55"/>
      <c r="E14" s="61"/>
      <c r="F14" s="2"/>
      <c r="G14" s="2"/>
    </row>
    <row r="15" spans="1:7" ht="15.75" x14ac:dyDescent="0.25">
      <c r="A15" s="62"/>
      <c r="B15" s="18" t="s">
        <v>9</v>
      </c>
      <c r="C15" s="63" t="s">
        <v>27</v>
      </c>
      <c r="D15" s="18" t="s">
        <v>11</v>
      </c>
      <c r="E15" s="64" t="s">
        <v>12</v>
      </c>
      <c r="F15" s="18" t="s">
        <v>28</v>
      </c>
      <c r="G15" s="18" t="s">
        <v>13</v>
      </c>
    </row>
    <row r="16" spans="1:7" ht="15.75" x14ac:dyDescent="0.25">
      <c r="A16" s="65"/>
      <c r="B16" s="66">
        <v>1</v>
      </c>
      <c r="C16" s="67" t="s">
        <v>29</v>
      </c>
      <c r="D16" s="68"/>
      <c r="E16" s="69"/>
      <c r="F16" s="68"/>
      <c r="G16" s="71">
        <f>+SUBTOTAL(9,G17:G22)</f>
        <v>0</v>
      </c>
    </row>
    <row r="17" spans="1:7" ht="15.75" x14ac:dyDescent="0.25">
      <c r="A17" s="65"/>
      <c r="B17" s="72">
        <f>+B16+0.01</f>
        <v>1.01</v>
      </c>
      <c r="C17" s="73" t="s">
        <v>30</v>
      </c>
      <c r="D17" s="74">
        <v>361</v>
      </c>
      <c r="E17" s="75" t="s">
        <v>31</v>
      </c>
      <c r="F17" s="72"/>
      <c r="G17" s="72"/>
    </row>
    <row r="18" spans="1:7" ht="15.75" x14ac:dyDescent="0.25">
      <c r="A18" s="76"/>
      <c r="B18" s="77">
        <f t="shared" ref="B18:B21" si="0">+B17+0.01</f>
        <v>1.02</v>
      </c>
      <c r="C18" s="78" t="s">
        <v>32</v>
      </c>
      <c r="D18" s="77">
        <v>1</v>
      </c>
      <c r="E18" s="79" t="s">
        <v>33</v>
      </c>
      <c r="F18" s="77"/>
      <c r="G18" s="77"/>
    </row>
    <row r="19" spans="1:7" ht="15.75" x14ac:dyDescent="0.25">
      <c r="A19" s="65"/>
      <c r="B19" s="80">
        <f t="shared" si="0"/>
        <v>1.03</v>
      </c>
      <c r="C19" s="81" t="s">
        <v>34</v>
      </c>
      <c r="D19" s="77">
        <v>108.3</v>
      </c>
      <c r="E19" s="82" t="s">
        <v>35</v>
      </c>
      <c r="F19" s="80"/>
      <c r="G19" s="80"/>
    </row>
    <row r="20" spans="1:7" ht="15.75" x14ac:dyDescent="0.25">
      <c r="A20" s="65"/>
      <c r="B20" s="77">
        <f t="shared" si="0"/>
        <v>1.04</v>
      </c>
      <c r="C20" s="81" t="s">
        <v>36</v>
      </c>
      <c r="D20" s="77">
        <v>361</v>
      </c>
      <c r="E20" s="79" t="s">
        <v>35</v>
      </c>
      <c r="F20" s="77"/>
      <c r="G20" s="77"/>
    </row>
    <row r="21" spans="1:7" ht="15.75" x14ac:dyDescent="0.25">
      <c r="A21" s="65"/>
      <c r="B21" s="80">
        <f t="shared" si="0"/>
        <v>1.05</v>
      </c>
      <c r="C21" s="81" t="s">
        <v>37</v>
      </c>
      <c r="D21" s="77">
        <v>140.79</v>
      </c>
      <c r="E21" s="82" t="s">
        <v>35</v>
      </c>
      <c r="F21" s="80"/>
      <c r="G21" s="80"/>
    </row>
    <row r="22" spans="1:7" ht="15.75" x14ac:dyDescent="0.25">
      <c r="A22" s="65"/>
      <c r="B22" s="83"/>
      <c r="C22" s="84"/>
      <c r="D22" s="83"/>
      <c r="E22" s="85"/>
      <c r="F22" s="83"/>
      <c r="G22" s="83"/>
    </row>
    <row r="23" spans="1:7" ht="15.75" x14ac:dyDescent="0.25">
      <c r="A23" s="65"/>
      <c r="B23" s="66">
        <f>+B16+1</f>
        <v>2</v>
      </c>
      <c r="C23" s="86" t="s">
        <v>38</v>
      </c>
      <c r="D23" s="68"/>
      <c r="E23" s="69"/>
      <c r="F23" s="68"/>
      <c r="G23" s="71"/>
    </row>
    <row r="24" spans="1:7" ht="15.75" x14ac:dyDescent="0.25">
      <c r="A24" s="65"/>
      <c r="B24" s="72">
        <f>+B23+0.01</f>
        <v>2.0099999999999998</v>
      </c>
      <c r="C24" s="87" t="s">
        <v>39</v>
      </c>
      <c r="D24" s="72">
        <v>769.63249999999994</v>
      </c>
      <c r="E24" s="75" t="s">
        <v>31</v>
      </c>
      <c r="F24" s="72"/>
      <c r="G24" s="72"/>
    </row>
    <row r="25" spans="1:7" ht="15.75" x14ac:dyDescent="0.25">
      <c r="A25" s="65"/>
      <c r="B25" s="83"/>
      <c r="C25" s="84"/>
      <c r="D25" s="83"/>
      <c r="E25" s="85"/>
      <c r="F25" s="83"/>
      <c r="G25" s="83"/>
    </row>
    <row r="26" spans="1:7" ht="15.75" x14ac:dyDescent="0.25">
      <c r="A26" s="65"/>
      <c r="B26" s="88"/>
      <c r="C26" s="89" t="s">
        <v>40</v>
      </c>
      <c r="D26" s="88"/>
      <c r="E26" s="90"/>
      <c r="F26" s="88"/>
      <c r="G26" s="88"/>
    </row>
    <row r="27" spans="1:7" ht="15.75" x14ac:dyDescent="0.25">
      <c r="A27" s="65"/>
      <c r="B27" s="66">
        <f>+B23+1</f>
        <v>3</v>
      </c>
      <c r="C27" s="86" t="s">
        <v>41</v>
      </c>
      <c r="D27" s="68"/>
      <c r="E27" s="69"/>
      <c r="F27" s="68"/>
      <c r="G27" s="71"/>
    </row>
    <row r="28" spans="1:7" ht="15.75" x14ac:dyDescent="0.25">
      <c r="A28" s="76"/>
      <c r="B28" s="74">
        <f>+B27+0.01</f>
        <v>3.01</v>
      </c>
      <c r="C28" s="91" t="s">
        <v>42</v>
      </c>
      <c r="D28" s="74">
        <v>46.8</v>
      </c>
      <c r="E28" s="92" t="s">
        <v>35</v>
      </c>
      <c r="F28" s="74"/>
      <c r="G28" s="74"/>
    </row>
    <row r="29" spans="1:7" ht="15.75" x14ac:dyDescent="0.25">
      <c r="A29" s="65"/>
      <c r="B29" s="80">
        <f t="shared" ref="B29:B37" si="1">+B28+0.01</f>
        <v>3.0199999999999996</v>
      </c>
      <c r="C29" s="93" t="s">
        <v>43</v>
      </c>
      <c r="D29" s="80">
        <v>11.52</v>
      </c>
      <c r="E29" s="82" t="s">
        <v>35</v>
      </c>
      <c r="F29" s="80"/>
      <c r="G29" s="80"/>
    </row>
    <row r="30" spans="1:7" ht="15.75" x14ac:dyDescent="0.25">
      <c r="A30" s="65"/>
      <c r="B30" s="80">
        <f t="shared" si="1"/>
        <v>3.0299999999999994</v>
      </c>
      <c r="C30" s="93" t="s">
        <v>44</v>
      </c>
      <c r="D30" s="80">
        <v>8.3999999999999986</v>
      </c>
      <c r="E30" s="82" t="s">
        <v>35</v>
      </c>
      <c r="F30" s="80"/>
      <c r="G30" s="80"/>
    </row>
    <row r="31" spans="1:7" ht="15.75" x14ac:dyDescent="0.25">
      <c r="A31" s="65"/>
      <c r="B31" s="80">
        <f t="shared" si="1"/>
        <v>3.0399999999999991</v>
      </c>
      <c r="C31" s="93" t="s">
        <v>45</v>
      </c>
      <c r="D31" s="80">
        <v>32.76</v>
      </c>
      <c r="E31" s="82" t="s">
        <v>35</v>
      </c>
      <c r="F31" s="80"/>
      <c r="G31" s="80"/>
    </row>
    <row r="32" spans="1:7" ht="15.75" x14ac:dyDescent="0.25">
      <c r="A32" s="65"/>
      <c r="B32" s="80">
        <f t="shared" si="1"/>
        <v>3.0499999999999989</v>
      </c>
      <c r="C32" s="93" t="s">
        <v>46</v>
      </c>
      <c r="D32" s="80">
        <v>6.9119999999999999</v>
      </c>
      <c r="E32" s="82" t="s">
        <v>35</v>
      </c>
      <c r="F32" s="80"/>
      <c r="G32" s="80"/>
    </row>
    <row r="33" spans="1:7" ht="15.75" x14ac:dyDescent="0.25">
      <c r="A33" s="65"/>
      <c r="B33" s="80">
        <f t="shared" si="1"/>
        <v>3.0599999999999987</v>
      </c>
      <c r="C33" s="93" t="s">
        <v>47</v>
      </c>
      <c r="D33" s="80">
        <v>6</v>
      </c>
      <c r="E33" s="82" t="s">
        <v>35</v>
      </c>
      <c r="F33" s="80"/>
      <c r="G33" s="80"/>
    </row>
    <row r="34" spans="1:7" ht="15.75" x14ac:dyDescent="0.25">
      <c r="A34" s="65"/>
      <c r="B34" s="80">
        <f t="shared" si="1"/>
        <v>3.0699999999999985</v>
      </c>
      <c r="C34" s="93" t="s">
        <v>37</v>
      </c>
      <c r="D34" s="80">
        <v>27.362400000000004</v>
      </c>
      <c r="E34" s="82" t="s">
        <v>35</v>
      </c>
      <c r="F34" s="80"/>
      <c r="G34" s="80"/>
    </row>
    <row r="35" spans="1:7" ht="15.75" x14ac:dyDescent="0.25">
      <c r="A35" s="65"/>
      <c r="B35" s="80">
        <f t="shared" si="1"/>
        <v>3.0799999999999983</v>
      </c>
      <c r="C35" s="93" t="s">
        <v>48</v>
      </c>
      <c r="D35" s="80">
        <v>361</v>
      </c>
      <c r="E35" s="82" t="s">
        <v>35</v>
      </c>
      <c r="F35" s="80"/>
      <c r="G35" s="80"/>
    </row>
    <row r="36" spans="1:7" ht="15.75" x14ac:dyDescent="0.25">
      <c r="A36" s="65"/>
      <c r="B36" s="80">
        <f t="shared" si="1"/>
        <v>3.0899999999999981</v>
      </c>
      <c r="C36" s="93" t="s">
        <v>49</v>
      </c>
      <c r="D36" s="77">
        <v>409.2</v>
      </c>
      <c r="E36" s="82" t="s">
        <v>31</v>
      </c>
      <c r="F36" s="80"/>
      <c r="G36" s="80"/>
    </row>
    <row r="37" spans="1:7" ht="15.75" x14ac:dyDescent="0.25">
      <c r="A37" s="65"/>
      <c r="B37" s="80">
        <f t="shared" si="1"/>
        <v>3.0999999999999979</v>
      </c>
      <c r="C37" s="93" t="s">
        <v>50</v>
      </c>
      <c r="D37" s="77">
        <v>409.2</v>
      </c>
      <c r="E37" s="82" t="s">
        <v>31</v>
      </c>
      <c r="F37" s="80"/>
      <c r="G37" s="80"/>
    </row>
    <row r="38" spans="1:7" ht="15.75" x14ac:dyDescent="0.25">
      <c r="A38" s="65"/>
      <c r="B38" s="94"/>
      <c r="C38" s="95"/>
      <c r="D38" s="94"/>
      <c r="E38" s="96"/>
      <c r="F38" s="94"/>
      <c r="G38" s="94"/>
    </row>
    <row r="39" spans="1:7" ht="15.75" x14ac:dyDescent="0.25">
      <c r="A39" s="65"/>
      <c r="B39" s="66">
        <f>+B27+1</f>
        <v>4</v>
      </c>
      <c r="C39" s="86" t="s">
        <v>51</v>
      </c>
      <c r="D39" s="68"/>
      <c r="E39" s="69"/>
      <c r="F39" s="68"/>
      <c r="G39" s="71"/>
    </row>
    <row r="40" spans="1:7" ht="31.5" x14ac:dyDescent="0.25">
      <c r="A40" s="65"/>
      <c r="B40" s="72">
        <f>+B39+0.01</f>
        <v>4.01</v>
      </c>
      <c r="C40" s="97" t="s">
        <v>52</v>
      </c>
      <c r="D40" s="72">
        <v>14.04</v>
      </c>
      <c r="E40" s="75" t="s">
        <v>35</v>
      </c>
      <c r="F40" s="72"/>
      <c r="G40" s="72"/>
    </row>
    <row r="41" spans="1:7" ht="31.5" x14ac:dyDescent="0.25">
      <c r="A41" s="65"/>
      <c r="B41" s="80">
        <f>+B40+0.01</f>
        <v>4.0199999999999996</v>
      </c>
      <c r="C41" s="98" t="s">
        <v>53</v>
      </c>
      <c r="D41" s="80">
        <v>1.8</v>
      </c>
      <c r="E41" s="82" t="s">
        <v>35</v>
      </c>
      <c r="F41" s="80"/>
      <c r="G41" s="80"/>
    </row>
    <row r="42" spans="1:7" ht="47.25" x14ac:dyDescent="0.25">
      <c r="A42" s="65"/>
      <c r="B42" s="80">
        <f t="shared" ref="B42:B43" si="2">+B41+0.01</f>
        <v>4.0299999999999994</v>
      </c>
      <c r="C42" s="99" t="s">
        <v>54</v>
      </c>
      <c r="D42" s="80">
        <v>5.18</v>
      </c>
      <c r="E42" s="82" t="s">
        <v>35</v>
      </c>
      <c r="F42" s="80"/>
      <c r="G42" s="80"/>
    </row>
    <row r="43" spans="1:7" ht="31.5" x14ac:dyDescent="0.25">
      <c r="A43" s="65"/>
      <c r="B43" s="80">
        <f t="shared" si="2"/>
        <v>4.0399999999999991</v>
      </c>
      <c r="C43" s="99" t="s">
        <v>55</v>
      </c>
      <c r="D43" s="80">
        <v>1.98</v>
      </c>
      <c r="E43" s="82" t="s">
        <v>35</v>
      </c>
      <c r="F43" s="80"/>
      <c r="G43" s="80"/>
    </row>
    <row r="44" spans="1:7" ht="15.75" x14ac:dyDescent="0.25">
      <c r="A44" s="65"/>
      <c r="B44" s="94"/>
      <c r="C44" s="95"/>
      <c r="D44" s="94"/>
      <c r="E44" s="96"/>
      <c r="F44" s="94"/>
      <c r="G44" s="94"/>
    </row>
    <row r="45" spans="1:7" ht="15.75" x14ac:dyDescent="0.25">
      <c r="A45" s="65"/>
      <c r="B45" s="88"/>
      <c r="C45" s="89" t="s">
        <v>56</v>
      </c>
      <c r="D45" s="88"/>
      <c r="E45" s="90"/>
      <c r="F45" s="88"/>
      <c r="G45" s="88"/>
    </row>
    <row r="46" spans="1:7" ht="15.75" x14ac:dyDescent="0.25">
      <c r="A46" s="65"/>
      <c r="B46" s="66">
        <f>+B39+1</f>
        <v>5</v>
      </c>
      <c r="C46" s="86" t="s">
        <v>51</v>
      </c>
      <c r="D46" s="68"/>
      <c r="E46" s="70"/>
      <c r="F46" s="68"/>
      <c r="G46" s="71"/>
    </row>
    <row r="47" spans="1:7" ht="31.5" x14ac:dyDescent="0.25">
      <c r="A47" s="65"/>
      <c r="B47" s="72">
        <f>+B46+0.01</f>
        <v>5.01</v>
      </c>
      <c r="C47" s="97" t="s">
        <v>57</v>
      </c>
      <c r="D47" s="72">
        <v>10.093500000000001</v>
      </c>
      <c r="E47" s="75" t="s">
        <v>35</v>
      </c>
      <c r="F47" s="100"/>
      <c r="G47" s="72"/>
    </row>
    <row r="48" spans="1:7" ht="31.5" x14ac:dyDescent="0.25">
      <c r="A48" s="65"/>
      <c r="B48" s="80">
        <f>+B47+0.01</f>
        <v>5.0199999999999996</v>
      </c>
      <c r="C48" s="99" t="s">
        <v>58</v>
      </c>
      <c r="D48" s="80">
        <v>28.88</v>
      </c>
      <c r="E48" s="82" t="s">
        <v>35</v>
      </c>
      <c r="F48" s="80"/>
      <c r="G48" s="80"/>
    </row>
    <row r="49" spans="1:7" ht="31.5" x14ac:dyDescent="0.25">
      <c r="A49" s="65"/>
      <c r="B49" s="80">
        <f t="shared" ref="B49:B51" si="3">+B48+0.01</f>
        <v>5.0299999999999994</v>
      </c>
      <c r="C49" s="99" t="s">
        <v>59</v>
      </c>
      <c r="D49" s="80">
        <v>54.15</v>
      </c>
      <c r="E49" s="82" t="s">
        <v>35</v>
      </c>
      <c r="F49" s="80"/>
      <c r="G49" s="80"/>
    </row>
    <row r="50" spans="1:7" ht="31.5" x14ac:dyDescent="0.25">
      <c r="A50" s="65"/>
      <c r="B50" s="80">
        <f t="shared" si="3"/>
        <v>5.0399999999999991</v>
      </c>
      <c r="C50" s="99" t="s">
        <v>60</v>
      </c>
      <c r="D50" s="80">
        <v>12.972000000000001</v>
      </c>
      <c r="E50" s="82" t="s">
        <v>35</v>
      </c>
      <c r="F50" s="77"/>
      <c r="G50" s="80"/>
    </row>
    <row r="51" spans="1:7" ht="15.75" x14ac:dyDescent="0.25">
      <c r="A51" s="76"/>
      <c r="B51" s="77">
        <f t="shared" si="3"/>
        <v>5.0499999999999989</v>
      </c>
      <c r="C51" s="98" t="s">
        <v>61</v>
      </c>
      <c r="D51" s="77">
        <v>1.44</v>
      </c>
      <c r="E51" s="79" t="s">
        <v>35</v>
      </c>
      <c r="F51" s="77"/>
      <c r="G51" s="77"/>
    </row>
    <row r="52" spans="1:7" ht="15.75" x14ac:dyDescent="0.25">
      <c r="A52" s="65"/>
      <c r="B52" s="94"/>
      <c r="C52" s="101"/>
      <c r="D52" s="83"/>
      <c r="E52" s="96"/>
      <c r="F52" s="94"/>
      <c r="G52" s="94"/>
    </row>
    <row r="53" spans="1:7" ht="15.75" x14ac:dyDescent="0.25">
      <c r="A53" s="65"/>
      <c r="B53" s="66">
        <f>+B46+1</f>
        <v>6</v>
      </c>
      <c r="C53" s="86" t="s">
        <v>62</v>
      </c>
      <c r="D53" s="66"/>
      <c r="E53" s="102"/>
      <c r="F53" s="66"/>
      <c r="G53" s="71"/>
    </row>
    <row r="54" spans="1:7" ht="15.75" x14ac:dyDescent="0.25">
      <c r="A54" s="65"/>
      <c r="B54" s="72">
        <f>+B53+0.01</f>
        <v>6.01</v>
      </c>
      <c r="C54" s="73" t="s">
        <v>63</v>
      </c>
      <c r="D54" s="74">
        <v>621.58999999999992</v>
      </c>
      <c r="E54" s="75" t="s">
        <v>31</v>
      </c>
      <c r="F54" s="74"/>
      <c r="G54" s="72"/>
    </row>
    <row r="55" spans="1:7" ht="15.75" x14ac:dyDescent="0.25">
      <c r="A55" s="65"/>
      <c r="B55" s="80">
        <f>+B54+0.01</f>
        <v>6.02</v>
      </c>
      <c r="C55" s="93" t="s">
        <v>64</v>
      </c>
      <c r="D55" s="77">
        <v>36.74</v>
      </c>
      <c r="E55" s="82" t="s">
        <v>31</v>
      </c>
      <c r="F55" s="77"/>
      <c r="G55" s="80"/>
    </row>
    <row r="56" spans="1:7" ht="15.75" x14ac:dyDescent="0.25">
      <c r="A56" s="65"/>
      <c r="B56" s="94"/>
      <c r="C56" s="95"/>
      <c r="D56" s="94"/>
      <c r="E56" s="96"/>
      <c r="F56" s="94"/>
      <c r="G56" s="94"/>
    </row>
    <row r="57" spans="1:7" ht="15.75" x14ac:dyDescent="0.25">
      <c r="A57" s="65"/>
      <c r="B57" s="66">
        <f>+B53+1</f>
        <v>7</v>
      </c>
      <c r="C57" s="86" t="s">
        <v>65</v>
      </c>
      <c r="D57" s="66"/>
      <c r="E57" s="102"/>
      <c r="F57" s="66"/>
      <c r="G57" s="71"/>
    </row>
    <row r="58" spans="1:7" ht="15.75" x14ac:dyDescent="0.25">
      <c r="A58" s="65"/>
      <c r="B58" s="72">
        <f>+B57+0.01</f>
        <v>7.01</v>
      </c>
      <c r="C58" s="73" t="s">
        <v>66</v>
      </c>
      <c r="D58" s="72">
        <v>1443.35</v>
      </c>
      <c r="E58" s="75" t="s">
        <v>31</v>
      </c>
      <c r="F58" s="72"/>
      <c r="G58" s="72"/>
    </row>
    <row r="59" spans="1:7" ht="15.75" x14ac:dyDescent="0.25">
      <c r="A59" s="65"/>
      <c r="B59" s="80">
        <f t="shared" ref="B59:B63" si="4">+B58+0.01</f>
        <v>7.02</v>
      </c>
      <c r="C59" s="93" t="s">
        <v>67</v>
      </c>
      <c r="D59" s="80">
        <v>1088.47</v>
      </c>
      <c r="E59" s="82" t="s">
        <v>31</v>
      </c>
      <c r="F59" s="80"/>
      <c r="G59" s="80"/>
    </row>
    <row r="60" spans="1:7" ht="15.75" x14ac:dyDescent="0.25">
      <c r="A60" s="65"/>
      <c r="B60" s="80">
        <f t="shared" si="4"/>
        <v>7.0299999999999994</v>
      </c>
      <c r="C60" s="93" t="s">
        <v>68</v>
      </c>
      <c r="D60" s="80">
        <v>203.08799999999999</v>
      </c>
      <c r="E60" s="82" t="s">
        <v>31</v>
      </c>
      <c r="F60" s="80"/>
      <c r="G60" s="80"/>
    </row>
    <row r="61" spans="1:7" ht="15.75" x14ac:dyDescent="0.25">
      <c r="A61" s="65"/>
      <c r="B61" s="80">
        <f t="shared" si="4"/>
        <v>7.0399999999999991</v>
      </c>
      <c r="C61" s="93" t="s">
        <v>69</v>
      </c>
      <c r="D61" s="80">
        <v>354.88</v>
      </c>
      <c r="E61" s="82" t="s">
        <v>31</v>
      </c>
      <c r="F61" s="80"/>
      <c r="G61" s="80"/>
    </row>
    <row r="62" spans="1:7" ht="15.75" x14ac:dyDescent="0.25">
      <c r="A62" s="65"/>
      <c r="B62" s="80">
        <f t="shared" si="4"/>
        <v>7.0499999999999989</v>
      </c>
      <c r="C62" s="93" t="s">
        <v>70</v>
      </c>
      <c r="D62" s="80">
        <v>431.59000000000003</v>
      </c>
      <c r="E62" s="82" t="s">
        <v>71</v>
      </c>
      <c r="F62" s="80"/>
      <c r="G62" s="80"/>
    </row>
    <row r="63" spans="1:7" ht="15.75" x14ac:dyDescent="0.25">
      <c r="A63" s="65"/>
      <c r="B63" s="80">
        <f t="shared" si="4"/>
        <v>7.0599999999999987</v>
      </c>
      <c r="C63" s="93" t="s">
        <v>72</v>
      </c>
      <c r="D63" s="80">
        <v>863.18000000000006</v>
      </c>
      <c r="E63" s="82" t="s">
        <v>71</v>
      </c>
      <c r="F63" s="80"/>
      <c r="G63" s="80"/>
    </row>
    <row r="64" spans="1:7" ht="15.75" x14ac:dyDescent="0.25">
      <c r="A64" s="65"/>
      <c r="B64" s="94"/>
      <c r="C64" s="95"/>
      <c r="D64" s="94"/>
      <c r="E64" s="96"/>
      <c r="F64" s="94"/>
      <c r="G64" s="94"/>
    </row>
    <row r="65" spans="1:7" ht="15.75" x14ac:dyDescent="0.25">
      <c r="A65" s="65"/>
      <c r="B65" s="66">
        <f>+B57+1</f>
        <v>8</v>
      </c>
      <c r="C65" s="86" t="s">
        <v>73</v>
      </c>
      <c r="D65" s="66"/>
      <c r="E65" s="102"/>
      <c r="F65" s="66"/>
      <c r="G65" s="71"/>
    </row>
    <row r="66" spans="1:7" ht="15.75" x14ac:dyDescent="0.25">
      <c r="A66" s="76"/>
      <c r="B66" s="103">
        <f>+B65+0.01</f>
        <v>8.01</v>
      </c>
      <c r="C66" s="104" t="s">
        <v>74</v>
      </c>
      <c r="D66" s="103">
        <v>227.26</v>
      </c>
      <c r="E66" s="105" t="s">
        <v>31</v>
      </c>
      <c r="F66" s="103"/>
      <c r="G66" s="103"/>
    </row>
    <row r="67" spans="1:7" ht="15.75" x14ac:dyDescent="0.25">
      <c r="A67" s="65"/>
      <c r="B67" s="80">
        <f t="shared" ref="B67:B70" si="5">+B66+0.01</f>
        <v>8.02</v>
      </c>
      <c r="C67" s="93" t="s">
        <v>75</v>
      </c>
      <c r="D67" s="80">
        <v>1</v>
      </c>
      <c r="E67" s="82" t="s">
        <v>76</v>
      </c>
      <c r="F67" s="80"/>
      <c r="G67" s="80"/>
    </row>
    <row r="68" spans="1:7" ht="15.75" x14ac:dyDescent="0.25">
      <c r="A68" s="65"/>
      <c r="B68" s="106">
        <f t="shared" si="5"/>
        <v>8.0299999999999994</v>
      </c>
      <c r="C68" s="107" t="s">
        <v>77</v>
      </c>
      <c r="D68" s="106">
        <v>110.36</v>
      </c>
      <c r="E68" s="108" t="s">
        <v>31</v>
      </c>
      <c r="F68" s="106"/>
      <c r="G68" s="106"/>
    </row>
    <row r="69" spans="1:7" ht="15.75" x14ac:dyDescent="0.25">
      <c r="A69" s="65"/>
      <c r="B69" s="106">
        <f t="shared" si="5"/>
        <v>8.0399999999999991</v>
      </c>
      <c r="C69" s="107" t="s">
        <v>78</v>
      </c>
      <c r="D69" s="106">
        <v>81.37</v>
      </c>
      <c r="E69" s="108" t="s">
        <v>31</v>
      </c>
      <c r="F69" s="106"/>
      <c r="G69" s="106"/>
    </row>
    <row r="70" spans="1:7" ht="15.75" x14ac:dyDescent="0.25">
      <c r="A70" s="76"/>
      <c r="B70" s="77">
        <f t="shared" si="5"/>
        <v>8.0499999999999989</v>
      </c>
      <c r="C70" s="78" t="s">
        <v>79</v>
      </c>
      <c r="D70" s="77">
        <v>48.8</v>
      </c>
      <c r="E70" s="79" t="s">
        <v>31</v>
      </c>
      <c r="F70" s="77"/>
      <c r="G70" s="77"/>
    </row>
    <row r="71" spans="1:7" ht="15.75" x14ac:dyDescent="0.25">
      <c r="A71" s="65"/>
      <c r="B71" s="94"/>
      <c r="C71" s="95"/>
      <c r="D71" s="94"/>
      <c r="E71" s="96"/>
      <c r="F71" s="94"/>
      <c r="G71" s="94"/>
    </row>
    <row r="72" spans="1:7" ht="15.75" x14ac:dyDescent="0.25">
      <c r="A72" s="65"/>
      <c r="B72" s="66">
        <f>+B65+1</f>
        <v>9</v>
      </c>
      <c r="C72" s="86" t="s">
        <v>80</v>
      </c>
      <c r="D72" s="66"/>
      <c r="E72" s="102"/>
      <c r="F72" s="66"/>
      <c r="G72" s="71"/>
    </row>
    <row r="73" spans="1:7" ht="15.75" x14ac:dyDescent="0.25">
      <c r="A73" s="65"/>
      <c r="B73" s="72">
        <f>+B72+0.01</f>
        <v>9.01</v>
      </c>
      <c r="C73" s="97" t="s">
        <v>81</v>
      </c>
      <c r="D73" s="72">
        <v>413.75</v>
      </c>
      <c r="E73" s="75" t="s">
        <v>31</v>
      </c>
      <c r="F73" s="74"/>
      <c r="G73" s="72"/>
    </row>
    <row r="74" spans="1:7" ht="15.75" x14ac:dyDescent="0.25">
      <c r="A74" s="65"/>
      <c r="B74" s="80">
        <f t="shared" ref="B74:B82" si="6">+B73+0.01</f>
        <v>9.02</v>
      </c>
      <c r="C74" s="93" t="s">
        <v>82</v>
      </c>
      <c r="D74" s="109">
        <v>45.59</v>
      </c>
      <c r="E74" s="82" t="s">
        <v>31</v>
      </c>
      <c r="F74" s="77"/>
      <c r="G74" s="80"/>
    </row>
    <row r="75" spans="1:7" ht="31.5" x14ac:dyDescent="0.25">
      <c r="A75" s="65"/>
      <c r="B75" s="80">
        <f t="shared" si="6"/>
        <v>9.0299999999999994</v>
      </c>
      <c r="C75" s="98" t="s">
        <v>83</v>
      </c>
      <c r="D75" s="80">
        <v>210.87</v>
      </c>
      <c r="E75" s="82" t="s">
        <v>31</v>
      </c>
      <c r="F75" s="77"/>
      <c r="G75" s="80"/>
    </row>
    <row r="76" spans="1:7" ht="15.75" x14ac:dyDescent="0.25">
      <c r="A76" s="65"/>
      <c r="B76" s="80">
        <f t="shared" si="6"/>
        <v>9.0399999999999991</v>
      </c>
      <c r="C76" s="78" t="s">
        <v>84</v>
      </c>
      <c r="D76" s="80">
        <v>26.42</v>
      </c>
      <c r="E76" s="82" t="s">
        <v>31</v>
      </c>
      <c r="F76" s="77"/>
      <c r="G76" s="80"/>
    </row>
    <row r="77" spans="1:7" ht="15.75" x14ac:dyDescent="0.25">
      <c r="A77" s="65"/>
      <c r="B77" s="80">
        <f t="shared" si="6"/>
        <v>9.0499999999999989</v>
      </c>
      <c r="C77" s="93" t="s">
        <v>85</v>
      </c>
      <c r="D77" s="80">
        <v>100.82</v>
      </c>
      <c r="E77" s="82" t="s">
        <v>31</v>
      </c>
      <c r="F77" s="77"/>
      <c r="G77" s="80"/>
    </row>
    <row r="78" spans="1:7" ht="15.75" x14ac:dyDescent="0.25">
      <c r="A78" s="65"/>
      <c r="B78" s="80">
        <f t="shared" si="6"/>
        <v>9.0599999999999987</v>
      </c>
      <c r="C78" s="93" t="s">
        <v>86</v>
      </c>
      <c r="D78" s="80">
        <v>111.84</v>
      </c>
      <c r="E78" s="82" t="s">
        <v>31</v>
      </c>
      <c r="F78" s="77"/>
      <c r="G78" s="80"/>
    </row>
    <row r="79" spans="1:7" ht="15.75" x14ac:dyDescent="0.25">
      <c r="A79" s="65"/>
      <c r="B79" s="80">
        <f t="shared" si="6"/>
        <v>9.0699999999999985</v>
      </c>
      <c r="C79" s="93" t="s">
        <v>87</v>
      </c>
      <c r="D79" s="80">
        <v>1</v>
      </c>
      <c r="E79" s="82" t="s">
        <v>76</v>
      </c>
      <c r="F79" s="77"/>
      <c r="G79" s="80"/>
    </row>
    <row r="80" spans="1:7" ht="15.75" x14ac:dyDescent="0.25">
      <c r="A80" s="65"/>
      <c r="B80" s="80">
        <f t="shared" si="6"/>
        <v>9.0799999999999983</v>
      </c>
      <c r="C80" s="93" t="s">
        <v>88</v>
      </c>
      <c r="D80" s="80">
        <v>4.8499999999999996</v>
      </c>
      <c r="E80" s="82" t="s">
        <v>31</v>
      </c>
      <c r="F80" s="77"/>
      <c r="G80" s="80"/>
    </row>
    <row r="81" spans="1:7" ht="15.75" x14ac:dyDescent="0.25">
      <c r="A81" s="65"/>
      <c r="B81" s="80">
        <f t="shared" si="6"/>
        <v>9.0899999999999981</v>
      </c>
      <c r="C81" s="93" t="s">
        <v>89</v>
      </c>
      <c r="D81" s="80">
        <v>18</v>
      </c>
      <c r="E81" s="82" t="s">
        <v>18</v>
      </c>
      <c r="F81" s="77"/>
      <c r="G81" s="80"/>
    </row>
    <row r="82" spans="1:7" ht="15.75" x14ac:dyDescent="0.25">
      <c r="A82" s="65"/>
      <c r="B82" s="80">
        <f t="shared" si="6"/>
        <v>9.0999999999999979</v>
      </c>
      <c r="C82" s="93" t="s">
        <v>90</v>
      </c>
      <c r="D82" s="80">
        <v>20</v>
      </c>
      <c r="E82" s="82" t="s">
        <v>18</v>
      </c>
      <c r="F82" s="77"/>
      <c r="G82" s="80"/>
    </row>
    <row r="83" spans="1:7" ht="15.75" x14ac:dyDescent="0.25">
      <c r="A83" s="65"/>
      <c r="B83" s="83"/>
      <c r="C83" s="95"/>
      <c r="D83" s="94"/>
      <c r="E83" s="85"/>
      <c r="F83" s="94"/>
      <c r="G83" s="94"/>
    </row>
    <row r="84" spans="1:7" ht="15.75" x14ac:dyDescent="0.25">
      <c r="A84" s="65"/>
      <c r="B84" s="66">
        <f>+B72+1</f>
        <v>10</v>
      </c>
      <c r="C84" s="86" t="s">
        <v>91</v>
      </c>
      <c r="D84" s="68"/>
      <c r="E84" s="69"/>
      <c r="F84" s="68"/>
      <c r="G84" s="71"/>
    </row>
    <row r="85" spans="1:7" ht="15.75" x14ac:dyDescent="0.25">
      <c r="A85" s="65"/>
      <c r="B85" s="72">
        <f>+B84+0.01</f>
        <v>10.01</v>
      </c>
      <c r="C85" s="73" t="s">
        <v>92</v>
      </c>
      <c r="D85" s="72">
        <v>255.98</v>
      </c>
      <c r="E85" s="75" t="s">
        <v>71</v>
      </c>
      <c r="F85" s="72"/>
      <c r="G85" s="72"/>
    </row>
    <row r="86" spans="1:7" ht="31.5" x14ac:dyDescent="0.25">
      <c r="A86" s="65"/>
      <c r="B86" s="80">
        <f t="shared" ref="B86:B88" si="7">+B85+0.01</f>
        <v>10.02</v>
      </c>
      <c r="C86" s="99" t="s">
        <v>93</v>
      </c>
      <c r="D86" s="80">
        <v>165.85</v>
      </c>
      <c r="E86" s="82" t="s">
        <v>71</v>
      </c>
      <c r="F86" s="80"/>
      <c r="G86" s="80"/>
    </row>
    <row r="87" spans="1:7" ht="15.75" x14ac:dyDescent="0.25">
      <c r="A87" s="65"/>
      <c r="B87" s="80">
        <f t="shared" si="7"/>
        <v>10.029999999999999</v>
      </c>
      <c r="C87" s="93" t="s">
        <v>94</v>
      </c>
      <c r="D87" s="80">
        <v>137.43</v>
      </c>
      <c r="E87" s="82" t="s">
        <v>71</v>
      </c>
      <c r="F87" s="80"/>
      <c r="G87" s="80"/>
    </row>
    <row r="88" spans="1:7" ht="15.75" x14ac:dyDescent="0.25">
      <c r="A88" s="65"/>
      <c r="B88" s="80">
        <f t="shared" si="7"/>
        <v>10.039999999999999</v>
      </c>
      <c r="C88" s="93" t="s">
        <v>95</v>
      </c>
      <c r="D88" s="80">
        <v>42.96</v>
      </c>
      <c r="E88" s="82" t="s">
        <v>71</v>
      </c>
      <c r="F88" s="80"/>
      <c r="G88" s="80"/>
    </row>
    <row r="89" spans="1:7" ht="15.75" x14ac:dyDescent="0.25">
      <c r="A89" s="65"/>
      <c r="B89" s="83"/>
      <c r="C89" s="95"/>
      <c r="D89" s="94"/>
      <c r="E89" s="96"/>
      <c r="F89" s="94"/>
      <c r="G89" s="94"/>
    </row>
    <row r="90" spans="1:7" ht="15.75" x14ac:dyDescent="0.25">
      <c r="A90" s="65"/>
      <c r="B90" s="66">
        <f>+B84+1</f>
        <v>11</v>
      </c>
      <c r="C90" s="86" t="s">
        <v>96</v>
      </c>
      <c r="D90" s="68"/>
      <c r="E90" s="69"/>
      <c r="F90" s="68"/>
      <c r="G90" s="71"/>
    </row>
    <row r="91" spans="1:7" ht="15.75" x14ac:dyDescent="0.25">
      <c r="A91" s="65"/>
      <c r="B91" s="72">
        <f>+B90+0.01</f>
        <v>11.01</v>
      </c>
      <c r="C91" s="73" t="s">
        <v>97</v>
      </c>
      <c r="D91" s="72">
        <v>199.608</v>
      </c>
      <c r="E91" s="75" t="s">
        <v>31</v>
      </c>
      <c r="F91" s="72"/>
      <c r="G91" s="72"/>
    </row>
    <row r="92" spans="1:7" ht="15.75" x14ac:dyDescent="0.25">
      <c r="A92" s="65"/>
      <c r="B92" s="80">
        <f t="shared" ref="B92:B96" si="8">+B91+0.01</f>
        <v>11.02</v>
      </c>
      <c r="C92" s="93" t="s">
        <v>98</v>
      </c>
      <c r="D92" s="80">
        <v>3.48</v>
      </c>
      <c r="E92" s="82" t="s">
        <v>31</v>
      </c>
      <c r="F92" s="80"/>
      <c r="G92" s="80"/>
    </row>
    <row r="93" spans="1:7" ht="31.5" x14ac:dyDescent="0.25">
      <c r="A93" s="65"/>
      <c r="B93" s="80">
        <f t="shared" si="8"/>
        <v>11.03</v>
      </c>
      <c r="C93" s="98" t="s">
        <v>99</v>
      </c>
      <c r="D93" s="80">
        <v>9.07</v>
      </c>
      <c r="E93" s="82" t="s">
        <v>31</v>
      </c>
      <c r="F93" s="80"/>
      <c r="G93" s="80"/>
    </row>
    <row r="94" spans="1:7" ht="15.75" x14ac:dyDescent="0.25">
      <c r="A94" s="65"/>
      <c r="B94" s="80">
        <f t="shared" si="8"/>
        <v>11.04</v>
      </c>
      <c r="C94" s="93" t="s">
        <v>100</v>
      </c>
      <c r="D94" s="80">
        <v>22</v>
      </c>
      <c r="E94" s="82" t="s">
        <v>18</v>
      </c>
      <c r="F94" s="80"/>
      <c r="G94" s="80"/>
    </row>
    <row r="95" spans="1:7" ht="15.75" x14ac:dyDescent="0.25">
      <c r="A95" s="76"/>
      <c r="B95" s="77">
        <f t="shared" si="8"/>
        <v>11.049999999999999</v>
      </c>
      <c r="C95" s="78" t="s">
        <v>101</v>
      </c>
      <c r="D95" s="77">
        <v>63.94</v>
      </c>
      <c r="E95" s="79" t="s">
        <v>31</v>
      </c>
      <c r="F95" s="77"/>
      <c r="G95" s="77"/>
    </row>
    <row r="96" spans="1:7" ht="15.75" x14ac:dyDescent="0.25">
      <c r="A96" s="65"/>
      <c r="B96" s="80">
        <f t="shared" si="8"/>
        <v>11.059999999999999</v>
      </c>
      <c r="C96" s="93" t="s">
        <v>102</v>
      </c>
      <c r="D96" s="80">
        <v>42.25</v>
      </c>
      <c r="E96" s="82" t="s">
        <v>31</v>
      </c>
      <c r="F96" s="80"/>
      <c r="G96" s="80"/>
    </row>
    <row r="97" spans="1:7" ht="15.75" x14ac:dyDescent="0.25">
      <c r="A97" s="65"/>
      <c r="B97" s="83"/>
      <c r="C97" s="101"/>
      <c r="D97" s="94"/>
      <c r="E97" s="96"/>
      <c r="F97" s="94"/>
      <c r="G97" s="94"/>
    </row>
    <row r="98" spans="1:7" ht="15.75" x14ac:dyDescent="0.25">
      <c r="A98" s="65"/>
      <c r="B98" s="66">
        <f>+B90+1</f>
        <v>12</v>
      </c>
      <c r="C98" s="86" t="s">
        <v>103</v>
      </c>
      <c r="D98" s="68"/>
      <c r="E98" s="69"/>
      <c r="F98" s="68"/>
      <c r="G98" s="71"/>
    </row>
    <row r="99" spans="1:7" ht="15.75" x14ac:dyDescent="0.25">
      <c r="A99" s="65"/>
      <c r="B99" s="72">
        <f>+B98+0.01</f>
        <v>12.01</v>
      </c>
      <c r="C99" s="110" t="s">
        <v>104</v>
      </c>
      <c r="D99" s="100">
        <v>76.844999999999999</v>
      </c>
      <c r="E99" s="75" t="s">
        <v>31</v>
      </c>
      <c r="F99" s="100"/>
      <c r="G99" s="100"/>
    </row>
    <row r="100" spans="1:7" ht="15.75" x14ac:dyDescent="0.25">
      <c r="A100" s="65"/>
      <c r="B100" s="80">
        <f>+B99+0.01</f>
        <v>12.02</v>
      </c>
      <c r="C100" s="111" t="s">
        <v>104</v>
      </c>
      <c r="D100" s="106">
        <v>36.39</v>
      </c>
      <c r="E100" s="108" t="s">
        <v>71</v>
      </c>
      <c r="F100" s="106"/>
      <c r="G100" s="106"/>
    </row>
    <row r="101" spans="1:7" ht="15.75" x14ac:dyDescent="0.25">
      <c r="A101" s="65"/>
      <c r="B101" s="83"/>
      <c r="C101" s="95"/>
      <c r="D101" s="94"/>
      <c r="E101" s="96"/>
      <c r="F101" s="94"/>
      <c r="G101" s="94"/>
    </row>
    <row r="102" spans="1:7" ht="15.75" x14ac:dyDescent="0.25">
      <c r="A102" s="65"/>
      <c r="B102" s="66">
        <f>+B98+1</f>
        <v>13</v>
      </c>
      <c r="C102" s="86" t="s">
        <v>105</v>
      </c>
      <c r="D102" s="68"/>
      <c r="E102" s="69"/>
      <c r="F102" s="66"/>
      <c r="G102" s="71"/>
    </row>
    <row r="103" spans="1:7" ht="31.5" x14ac:dyDescent="0.25">
      <c r="A103" s="65"/>
      <c r="B103" s="72">
        <f>+B102+0.01</f>
        <v>13.01</v>
      </c>
      <c r="C103" s="97" t="s">
        <v>106</v>
      </c>
      <c r="D103" s="72">
        <v>5.83</v>
      </c>
      <c r="E103" s="75" t="s">
        <v>31</v>
      </c>
      <c r="F103" s="72"/>
      <c r="G103" s="72"/>
    </row>
    <row r="104" spans="1:7" ht="31.5" x14ac:dyDescent="0.25">
      <c r="A104" s="65"/>
      <c r="B104" s="80">
        <f t="shared" ref="B104:B107" si="9">+B103+0.01</f>
        <v>13.02</v>
      </c>
      <c r="C104" s="99" t="s">
        <v>107</v>
      </c>
      <c r="D104" s="80">
        <v>7.65</v>
      </c>
      <c r="E104" s="82" t="s">
        <v>31</v>
      </c>
      <c r="F104" s="80"/>
      <c r="G104" s="80"/>
    </row>
    <row r="105" spans="1:7" ht="31.5" x14ac:dyDescent="0.25">
      <c r="A105" s="65"/>
      <c r="B105" s="80">
        <f t="shared" si="9"/>
        <v>13.03</v>
      </c>
      <c r="C105" s="99" t="s">
        <v>108</v>
      </c>
      <c r="D105" s="80">
        <v>3.9999999999999996</v>
      </c>
      <c r="E105" s="82" t="s">
        <v>31</v>
      </c>
      <c r="F105" s="80"/>
      <c r="G105" s="80"/>
    </row>
    <row r="106" spans="1:7" ht="31.5" x14ac:dyDescent="0.25">
      <c r="A106" s="65"/>
      <c r="B106" s="80">
        <f t="shared" si="9"/>
        <v>13.04</v>
      </c>
      <c r="C106" s="99" t="s">
        <v>109</v>
      </c>
      <c r="D106" s="80">
        <v>11.440000000000001</v>
      </c>
      <c r="E106" s="82" t="s">
        <v>31</v>
      </c>
      <c r="F106" s="80"/>
      <c r="G106" s="80"/>
    </row>
    <row r="107" spans="1:7" ht="31.5" x14ac:dyDescent="0.25">
      <c r="A107" s="112"/>
      <c r="B107" s="80">
        <f t="shared" si="9"/>
        <v>13.049999999999999</v>
      </c>
      <c r="C107" s="99" t="s">
        <v>110</v>
      </c>
      <c r="D107" s="80">
        <v>13.360000000000001</v>
      </c>
      <c r="E107" s="82" t="s">
        <v>31</v>
      </c>
      <c r="F107" s="80"/>
      <c r="G107" s="113"/>
    </row>
    <row r="108" spans="1:7" ht="15.75" x14ac:dyDescent="0.25">
      <c r="A108" s="65"/>
      <c r="B108" s="83"/>
      <c r="C108" s="95"/>
      <c r="D108" s="94"/>
      <c r="E108" s="96"/>
      <c r="F108" s="94"/>
      <c r="G108" s="94"/>
    </row>
    <row r="109" spans="1:7" ht="15.75" x14ac:dyDescent="0.25">
      <c r="A109" s="65"/>
      <c r="B109" s="66">
        <f>+B102+1</f>
        <v>14</v>
      </c>
      <c r="C109" s="86" t="s">
        <v>111</v>
      </c>
      <c r="D109" s="68"/>
      <c r="E109" s="69"/>
      <c r="F109" s="66"/>
      <c r="G109" s="71"/>
    </row>
    <row r="110" spans="1:7" ht="15.75" x14ac:dyDescent="0.25">
      <c r="A110" s="65"/>
      <c r="B110" s="100">
        <f>+B109+0.01</f>
        <v>14.01</v>
      </c>
      <c r="C110" s="114" t="s">
        <v>112</v>
      </c>
      <c r="D110" s="100">
        <v>1182.8399999999999</v>
      </c>
      <c r="E110" s="115" t="s">
        <v>31</v>
      </c>
      <c r="F110" s="100"/>
      <c r="G110" s="100"/>
    </row>
    <row r="111" spans="1:7" ht="15.75" x14ac:dyDescent="0.25">
      <c r="A111" s="65"/>
      <c r="B111" s="106">
        <f t="shared" ref="B111:B112" si="10">+B110+0.01</f>
        <v>14.02</v>
      </c>
      <c r="C111" s="107" t="s">
        <v>113</v>
      </c>
      <c r="D111" s="106">
        <v>354.88</v>
      </c>
      <c r="E111" s="108" t="s">
        <v>31</v>
      </c>
      <c r="F111" s="106"/>
      <c r="G111" s="106"/>
    </row>
    <row r="112" spans="1:7" ht="15.75" x14ac:dyDescent="0.25">
      <c r="A112" s="65"/>
      <c r="B112" s="80">
        <f t="shared" si="10"/>
        <v>14.03</v>
      </c>
      <c r="C112" s="93" t="s">
        <v>114</v>
      </c>
      <c r="D112" s="80">
        <v>721.43000000000006</v>
      </c>
      <c r="E112" s="82" t="s">
        <v>31</v>
      </c>
      <c r="F112" s="80"/>
      <c r="G112" s="80"/>
    </row>
    <row r="113" spans="1:7" ht="15.75" x14ac:dyDescent="0.25">
      <c r="A113" s="65"/>
      <c r="B113" s="83"/>
      <c r="C113" s="95"/>
      <c r="D113" s="94"/>
      <c r="E113" s="96"/>
      <c r="F113" s="94"/>
      <c r="G113" s="94"/>
    </row>
    <row r="114" spans="1:7" ht="15.75" x14ac:dyDescent="0.25">
      <c r="A114" s="65"/>
      <c r="B114" s="66">
        <f>+B109+1</f>
        <v>15</v>
      </c>
      <c r="C114" s="86" t="s">
        <v>115</v>
      </c>
      <c r="D114" s="66"/>
      <c r="E114" s="102"/>
      <c r="F114" s="66"/>
      <c r="G114" s="71"/>
    </row>
    <row r="115" spans="1:7" ht="15.75" x14ac:dyDescent="0.25">
      <c r="A115" s="65"/>
      <c r="B115" s="72">
        <f>+B114+0.01</f>
        <v>15.01</v>
      </c>
      <c r="C115" s="73" t="s">
        <v>116</v>
      </c>
      <c r="D115" s="72">
        <v>6</v>
      </c>
      <c r="E115" s="75" t="s">
        <v>18</v>
      </c>
      <c r="F115" s="72"/>
      <c r="G115" s="72"/>
    </row>
    <row r="116" spans="1:7" ht="15.75" x14ac:dyDescent="0.25">
      <c r="A116" s="65"/>
      <c r="B116" s="80">
        <f t="shared" ref="B116:B131" si="11">+B115+0.01</f>
        <v>15.02</v>
      </c>
      <c r="C116" s="93" t="s">
        <v>117</v>
      </c>
      <c r="D116" s="80">
        <v>1</v>
      </c>
      <c r="E116" s="82" t="s">
        <v>18</v>
      </c>
      <c r="F116" s="80"/>
      <c r="G116" s="80"/>
    </row>
    <row r="117" spans="1:7" ht="15.75" x14ac:dyDescent="0.25">
      <c r="A117" s="65"/>
      <c r="B117" s="80">
        <f t="shared" si="11"/>
        <v>15.03</v>
      </c>
      <c r="C117" s="93" t="s">
        <v>118</v>
      </c>
      <c r="D117" s="80">
        <v>2</v>
      </c>
      <c r="E117" s="82" t="s">
        <v>18</v>
      </c>
      <c r="F117" s="80"/>
      <c r="G117" s="80"/>
    </row>
    <row r="118" spans="1:7" ht="15.75" x14ac:dyDescent="0.25">
      <c r="A118" s="65"/>
      <c r="B118" s="80">
        <f t="shared" si="11"/>
        <v>15.04</v>
      </c>
      <c r="C118" s="93" t="s">
        <v>119</v>
      </c>
      <c r="D118" s="80">
        <v>2</v>
      </c>
      <c r="E118" s="82" t="s">
        <v>18</v>
      </c>
      <c r="F118" s="80"/>
      <c r="G118" s="80"/>
    </row>
    <row r="119" spans="1:7" ht="15.75" x14ac:dyDescent="0.25">
      <c r="A119" s="65"/>
      <c r="B119" s="80">
        <f t="shared" si="11"/>
        <v>15.049999999999999</v>
      </c>
      <c r="C119" s="93" t="s">
        <v>120</v>
      </c>
      <c r="D119" s="80">
        <v>3</v>
      </c>
      <c r="E119" s="82" t="s">
        <v>18</v>
      </c>
      <c r="F119" s="80"/>
      <c r="G119" s="80"/>
    </row>
    <row r="120" spans="1:7" ht="15.75" x14ac:dyDescent="0.25">
      <c r="A120" s="65"/>
      <c r="B120" s="80">
        <f t="shared" si="11"/>
        <v>15.059999999999999</v>
      </c>
      <c r="C120" s="99" t="s">
        <v>121</v>
      </c>
      <c r="D120" s="80">
        <v>6</v>
      </c>
      <c r="E120" s="82" t="s">
        <v>18</v>
      </c>
      <c r="F120" s="80"/>
      <c r="G120" s="80"/>
    </row>
    <row r="121" spans="1:7" ht="15.75" x14ac:dyDescent="0.25">
      <c r="A121" s="65"/>
      <c r="B121" s="80">
        <f t="shared" si="11"/>
        <v>15.069999999999999</v>
      </c>
      <c r="C121" s="99" t="s">
        <v>122</v>
      </c>
      <c r="D121" s="80">
        <v>6</v>
      </c>
      <c r="E121" s="82" t="s">
        <v>18</v>
      </c>
      <c r="F121" s="80"/>
      <c r="G121" s="80"/>
    </row>
    <row r="122" spans="1:7" ht="15.75" x14ac:dyDescent="0.25">
      <c r="A122" s="65"/>
      <c r="B122" s="80">
        <f t="shared" si="11"/>
        <v>15.079999999999998</v>
      </c>
      <c r="C122" s="99" t="s">
        <v>123</v>
      </c>
      <c r="D122" s="80">
        <v>13</v>
      </c>
      <c r="E122" s="82" t="s">
        <v>18</v>
      </c>
      <c r="F122" s="80"/>
      <c r="G122" s="80"/>
    </row>
    <row r="123" spans="1:7" ht="15.75" x14ac:dyDescent="0.25">
      <c r="A123" s="65"/>
      <c r="B123" s="80">
        <f t="shared" si="11"/>
        <v>15.089999999999998</v>
      </c>
      <c r="C123" s="99" t="s">
        <v>124</v>
      </c>
      <c r="D123" s="80">
        <v>1</v>
      </c>
      <c r="E123" s="82" t="s">
        <v>18</v>
      </c>
      <c r="F123" s="80"/>
      <c r="G123" s="80"/>
    </row>
    <row r="124" spans="1:7" ht="15.75" x14ac:dyDescent="0.25">
      <c r="A124" s="65"/>
      <c r="B124" s="80">
        <f t="shared" si="11"/>
        <v>15.099999999999998</v>
      </c>
      <c r="C124" s="99" t="s">
        <v>125</v>
      </c>
      <c r="D124" s="80">
        <v>2</v>
      </c>
      <c r="E124" s="82" t="s">
        <v>18</v>
      </c>
      <c r="F124" s="80"/>
      <c r="G124" s="80"/>
    </row>
    <row r="125" spans="1:7" ht="15.75" x14ac:dyDescent="0.25">
      <c r="A125" s="65"/>
      <c r="B125" s="80">
        <f t="shared" si="11"/>
        <v>15.109999999999998</v>
      </c>
      <c r="C125" s="99" t="s">
        <v>126</v>
      </c>
      <c r="D125" s="80">
        <v>3</v>
      </c>
      <c r="E125" s="82" t="s">
        <v>18</v>
      </c>
      <c r="F125" s="80"/>
      <c r="G125" s="80"/>
    </row>
    <row r="126" spans="1:7" ht="15.75" x14ac:dyDescent="0.25">
      <c r="A126" s="65"/>
      <c r="B126" s="80">
        <f t="shared" si="11"/>
        <v>15.119999999999997</v>
      </c>
      <c r="C126" s="99" t="s">
        <v>127</v>
      </c>
      <c r="D126" s="80">
        <v>1</v>
      </c>
      <c r="E126" s="82" t="s">
        <v>18</v>
      </c>
      <c r="F126" s="80"/>
      <c r="G126" s="80"/>
    </row>
    <row r="127" spans="1:7" ht="15.75" x14ac:dyDescent="0.25">
      <c r="A127" s="65"/>
      <c r="B127" s="80">
        <f t="shared" si="11"/>
        <v>15.129999999999997</v>
      </c>
      <c r="C127" s="99" t="s">
        <v>128</v>
      </c>
      <c r="D127" s="80">
        <v>2</v>
      </c>
      <c r="E127" s="82" t="s">
        <v>18</v>
      </c>
      <c r="F127" s="80"/>
      <c r="G127" s="80"/>
    </row>
    <row r="128" spans="1:7" ht="15.75" x14ac:dyDescent="0.25">
      <c r="A128" s="65"/>
      <c r="B128" s="80">
        <f t="shared" si="11"/>
        <v>15.139999999999997</v>
      </c>
      <c r="C128" s="99" t="s">
        <v>129</v>
      </c>
      <c r="D128" s="80">
        <v>3</v>
      </c>
      <c r="E128" s="82" t="s">
        <v>18</v>
      </c>
      <c r="F128" s="80"/>
      <c r="G128" s="80"/>
    </row>
    <row r="129" spans="1:7" ht="15.75" x14ac:dyDescent="0.25">
      <c r="A129" s="65"/>
      <c r="B129" s="80">
        <f t="shared" si="11"/>
        <v>15.149999999999997</v>
      </c>
      <c r="C129" s="99" t="s">
        <v>130</v>
      </c>
      <c r="D129" s="80">
        <v>1</v>
      </c>
      <c r="E129" s="82" t="s">
        <v>18</v>
      </c>
      <c r="F129" s="80"/>
      <c r="G129" s="80"/>
    </row>
    <row r="130" spans="1:7" ht="15.75" x14ac:dyDescent="0.25">
      <c r="A130" s="65"/>
      <c r="B130" s="80">
        <f t="shared" si="11"/>
        <v>15.159999999999997</v>
      </c>
      <c r="C130" s="99" t="s">
        <v>131</v>
      </c>
      <c r="D130" s="106">
        <v>2</v>
      </c>
      <c r="E130" s="108" t="s">
        <v>18</v>
      </c>
      <c r="F130" s="80"/>
      <c r="G130" s="80"/>
    </row>
    <row r="131" spans="1:7" ht="15.75" x14ac:dyDescent="0.25">
      <c r="A131" s="65"/>
      <c r="B131" s="80">
        <f t="shared" si="11"/>
        <v>15.169999999999996</v>
      </c>
      <c r="C131" s="99" t="s">
        <v>132</v>
      </c>
      <c r="D131" s="80">
        <v>1</v>
      </c>
      <c r="E131" s="82" t="s">
        <v>18</v>
      </c>
      <c r="F131" s="80"/>
      <c r="G131" s="80"/>
    </row>
    <row r="132" spans="1:7" ht="15.75" x14ac:dyDescent="0.25">
      <c r="A132" s="65"/>
      <c r="B132" s="94"/>
      <c r="C132" s="116"/>
      <c r="D132" s="94"/>
      <c r="E132" s="96"/>
      <c r="F132" s="83"/>
      <c r="G132" s="83"/>
    </row>
    <row r="133" spans="1:7" ht="15.75" x14ac:dyDescent="0.25">
      <c r="A133" s="65"/>
      <c r="B133" s="66">
        <f>+B114+1</f>
        <v>16</v>
      </c>
      <c r="C133" s="86" t="s">
        <v>133</v>
      </c>
      <c r="D133" s="66"/>
      <c r="E133" s="102"/>
      <c r="F133" s="66"/>
      <c r="G133" s="71"/>
    </row>
    <row r="134" spans="1:7" ht="15.75" x14ac:dyDescent="0.25">
      <c r="A134" s="65"/>
      <c r="B134" s="72">
        <f>+B133+0.01</f>
        <v>16.010000000000002</v>
      </c>
      <c r="C134" s="73" t="s">
        <v>134</v>
      </c>
      <c r="D134" s="72">
        <v>20</v>
      </c>
      <c r="E134" s="75" t="s">
        <v>18</v>
      </c>
      <c r="F134" s="72"/>
      <c r="G134" s="72"/>
    </row>
    <row r="135" spans="1:7" ht="15.75" x14ac:dyDescent="0.25">
      <c r="A135" s="65"/>
      <c r="B135" s="80">
        <f t="shared" ref="B135:B151" si="12">+B134+0.01</f>
        <v>16.020000000000003</v>
      </c>
      <c r="C135" s="93" t="s">
        <v>135</v>
      </c>
      <c r="D135" s="80">
        <v>2</v>
      </c>
      <c r="E135" s="82" t="s">
        <v>18</v>
      </c>
      <c r="F135" s="80"/>
      <c r="G135" s="80"/>
    </row>
    <row r="136" spans="1:7" ht="15.75" x14ac:dyDescent="0.25">
      <c r="A136" s="65"/>
      <c r="B136" s="80">
        <f t="shared" si="12"/>
        <v>16.030000000000005</v>
      </c>
      <c r="C136" s="93" t="s">
        <v>136</v>
      </c>
      <c r="D136" s="80">
        <v>4</v>
      </c>
      <c r="E136" s="82" t="s">
        <v>18</v>
      </c>
      <c r="F136" s="80"/>
      <c r="G136" s="80"/>
    </row>
    <row r="137" spans="1:7" ht="15.75" x14ac:dyDescent="0.25">
      <c r="A137" s="65"/>
      <c r="B137" s="80">
        <f t="shared" si="12"/>
        <v>16.040000000000006</v>
      </c>
      <c r="C137" s="93" t="s">
        <v>137</v>
      </c>
      <c r="D137" s="80">
        <v>1</v>
      </c>
      <c r="E137" s="82" t="s">
        <v>18</v>
      </c>
      <c r="F137" s="80"/>
      <c r="G137" s="80"/>
    </row>
    <row r="138" spans="1:7" ht="15.75" x14ac:dyDescent="0.25">
      <c r="A138" s="65"/>
      <c r="B138" s="80">
        <f t="shared" si="12"/>
        <v>16.050000000000008</v>
      </c>
      <c r="C138" s="93" t="s">
        <v>138</v>
      </c>
      <c r="D138" s="80">
        <v>1</v>
      </c>
      <c r="E138" s="82" t="s">
        <v>18</v>
      </c>
      <c r="F138" s="80"/>
      <c r="G138" s="80"/>
    </row>
    <row r="139" spans="1:7" ht="15.75" x14ac:dyDescent="0.25">
      <c r="A139" s="65"/>
      <c r="B139" s="80">
        <f t="shared" si="12"/>
        <v>16.060000000000009</v>
      </c>
      <c r="C139" s="93" t="s">
        <v>139</v>
      </c>
      <c r="D139" s="80">
        <v>2</v>
      </c>
      <c r="E139" s="82" t="s">
        <v>18</v>
      </c>
      <c r="F139" s="80"/>
      <c r="G139" s="80"/>
    </row>
    <row r="140" spans="1:7" ht="15.75" x14ac:dyDescent="0.25">
      <c r="A140" s="65"/>
      <c r="B140" s="80">
        <f t="shared" si="12"/>
        <v>16.070000000000011</v>
      </c>
      <c r="C140" s="93" t="s">
        <v>140</v>
      </c>
      <c r="D140" s="80">
        <v>1</v>
      </c>
      <c r="E140" s="82" t="s">
        <v>18</v>
      </c>
      <c r="F140" s="80"/>
      <c r="G140" s="80"/>
    </row>
    <row r="141" spans="1:7" ht="15.75" x14ac:dyDescent="0.25">
      <c r="A141" s="65"/>
      <c r="B141" s="80">
        <f t="shared" si="12"/>
        <v>16.080000000000013</v>
      </c>
      <c r="C141" s="93" t="s">
        <v>141</v>
      </c>
      <c r="D141" s="80">
        <v>2</v>
      </c>
      <c r="E141" s="82" t="s">
        <v>18</v>
      </c>
      <c r="F141" s="80"/>
      <c r="G141" s="80"/>
    </row>
    <row r="142" spans="1:7" ht="15.75" x14ac:dyDescent="0.25">
      <c r="A142" s="65"/>
      <c r="B142" s="80">
        <f t="shared" si="12"/>
        <v>16.090000000000014</v>
      </c>
      <c r="C142" s="93" t="s">
        <v>142</v>
      </c>
      <c r="D142" s="80">
        <v>2</v>
      </c>
      <c r="E142" s="82" t="s">
        <v>18</v>
      </c>
      <c r="F142" s="80"/>
      <c r="G142" s="80"/>
    </row>
    <row r="143" spans="1:7" ht="15.75" x14ac:dyDescent="0.25">
      <c r="A143" s="65"/>
      <c r="B143" s="80">
        <f t="shared" si="12"/>
        <v>16.100000000000016</v>
      </c>
      <c r="C143" s="93" t="s">
        <v>143</v>
      </c>
      <c r="D143" s="80">
        <v>2</v>
      </c>
      <c r="E143" s="82" t="s">
        <v>18</v>
      </c>
      <c r="F143" s="80"/>
      <c r="G143" s="80"/>
    </row>
    <row r="144" spans="1:7" ht="15.75" x14ac:dyDescent="0.25">
      <c r="A144" s="65"/>
      <c r="B144" s="80">
        <f t="shared" si="12"/>
        <v>16.110000000000017</v>
      </c>
      <c r="C144" s="93" t="s">
        <v>144</v>
      </c>
      <c r="D144" s="80">
        <v>1</v>
      </c>
      <c r="E144" s="82" t="s">
        <v>18</v>
      </c>
      <c r="F144" s="80"/>
      <c r="G144" s="80"/>
    </row>
    <row r="145" spans="1:7" ht="15.75" x14ac:dyDescent="0.25">
      <c r="A145" s="65"/>
      <c r="B145" s="80">
        <f t="shared" si="12"/>
        <v>16.120000000000019</v>
      </c>
      <c r="C145" s="93" t="s">
        <v>145</v>
      </c>
      <c r="D145" s="80">
        <v>1</v>
      </c>
      <c r="E145" s="82" t="s">
        <v>18</v>
      </c>
      <c r="F145" s="80"/>
      <c r="G145" s="80"/>
    </row>
    <row r="146" spans="1:7" ht="15.75" x14ac:dyDescent="0.25">
      <c r="A146" s="65"/>
      <c r="B146" s="80">
        <f t="shared" si="12"/>
        <v>16.13000000000002</v>
      </c>
      <c r="C146" s="93" t="s">
        <v>146</v>
      </c>
      <c r="D146" s="80">
        <v>2</v>
      </c>
      <c r="E146" s="82" t="s">
        <v>18</v>
      </c>
      <c r="F146" s="80"/>
      <c r="G146" s="80"/>
    </row>
    <row r="147" spans="1:7" ht="15.75" x14ac:dyDescent="0.25">
      <c r="A147" s="65"/>
      <c r="B147" s="80">
        <f t="shared" si="12"/>
        <v>16.140000000000022</v>
      </c>
      <c r="C147" s="93" t="s">
        <v>147</v>
      </c>
      <c r="D147" s="80">
        <v>2</v>
      </c>
      <c r="E147" s="82" t="s">
        <v>18</v>
      </c>
      <c r="F147" s="80"/>
      <c r="G147" s="80"/>
    </row>
    <row r="148" spans="1:7" ht="15.75" x14ac:dyDescent="0.25">
      <c r="A148" s="65"/>
      <c r="B148" s="80">
        <f t="shared" si="12"/>
        <v>16.150000000000023</v>
      </c>
      <c r="C148" s="93" t="s">
        <v>148</v>
      </c>
      <c r="D148" s="80">
        <v>1</v>
      </c>
      <c r="E148" s="82" t="s">
        <v>18</v>
      </c>
      <c r="F148" s="80"/>
      <c r="G148" s="80"/>
    </row>
    <row r="149" spans="1:7" ht="15.75" x14ac:dyDescent="0.25">
      <c r="A149" s="65"/>
      <c r="B149" s="80">
        <f t="shared" si="12"/>
        <v>16.160000000000025</v>
      </c>
      <c r="C149" s="93" t="s">
        <v>149</v>
      </c>
      <c r="D149" s="80">
        <v>1</v>
      </c>
      <c r="E149" s="82" t="s">
        <v>18</v>
      </c>
      <c r="F149" s="80"/>
      <c r="G149" s="80"/>
    </row>
    <row r="150" spans="1:7" ht="15.75" x14ac:dyDescent="0.25">
      <c r="A150" s="65"/>
      <c r="B150" s="80">
        <f t="shared" si="12"/>
        <v>16.170000000000027</v>
      </c>
      <c r="C150" s="93" t="s">
        <v>150</v>
      </c>
      <c r="D150" s="80">
        <v>2</v>
      </c>
      <c r="E150" s="82" t="s">
        <v>18</v>
      </c>
      <c r="F150" s="80"/>
      <c r="G150" s="80"/>
    </row>
    <row r="151" spans="1:7" ht="15.75" x14ac:dyDescent="0.25">
      <c r="A151" s="65"/>
      <c r="B151" s="80">
        <f t="shared" si="12"/>
        <v>16.180000000000028</v>
      </c>
      <c r="C151" s="93" t="s">
        <v>144</v>
      </c>
      <c r="D151" s="80">
        <v>1</v>
      </c>
      <c r="E151" s="82" t="s">
        <v>18</v>
      </c>
      <c r="F151" s="80"/>
      <c r="G151" s="80"/>
    </row>
    <row r="152" spans="1:7" ht="15.75" x14ac:dyDescent="0.25">
      <c r="A152" s="65"/>
      <c r="B152" s="94"/>
      <c r="C152" s="116"/>
      <c r="D152" s="94"/>
      <c r="E152" s="96"/>
      <c r="F152" s="83"/>
      <c r="G152" s="83"/>
    </row>
    <row r="153" spans="1:7" ht="15.75" x14ac:dyDescent="0.25">
      <c r="A153" s="65"/>
      <c r="B153" s="66">
        <f>+B133+1</f>
        <v>17</v>
      </c>
      <c r="C153" s="117" t="s">
        <v>151</v>
      </c>
      <c r="D153" s="66"/>
      <c r="E153" s="102"/>
      <c r="F153" s="66"/>
      <c r="G153" s="71"/>
    </row>
    <row r="154" spans="1:7" ht="15.75" x14ac:dyDescent="0.25">
      <c r="A154" s="65"/>
      <c r="B154" s="72">
        <f>+B153+0.01</f>
        <v>17.010000000000002</v>
      </c>
      <c r="C154" s="97" t="s">
        <v>152</v>
      </c>
      <c r="D154" s="72">
        <v>5.3100000000000005</v>
      </c>
      <c r="E154" s="75" t="s">
        <v>71</v>
      </c>
      <c r="F154" s="72"/>
      <c r="G154" s="72"/>
    </row>
    <row r="155" spans="1:7" ht="31.5" x14ac:dyDescent="0.25">
      <c r="A155" s="65"/>
      <c r="B155" s="80">
        <f t="shared" ref="B155:B157" si="13">+B154+0.01</f>
        <v>17.020000000000003</v>
      </c>
      <c r="C155" s="99" t="s">
        <v>153</v>
      </c>
      <c r="D155" s="80">
        <v>2.73</v>
      </c>
      <c r="E155" s="82" t="s">
        <v>71</v>
      </c>
      <c r="F155" s="80"/>
      <c r="G155" s="80"/>
    </row>
    <row r="156" spans="1:7" ht="31.5" x14ac:dyDescent="0.25">
      <c r="A156" s="65"/>
      <c r="B156" s="80">
        <f t="shared" si="13"/>
        <v>17.030000000000005</v>
      </c>
      <c r="C156" s="99" t="s">
        <v>154</v>
      </c>
      <c r="D156" s="80">
        <v>17.04</v>
      </c>
      <c r="E156" s="82" t="s">
        <v>71</v>
      </c>
      <c r="F156" s="80"/>
      <c r="G156" s="80"/>
    </row>
    <row r="157" spans="1:7" ht="31.5" x14ac:dyDescent="0.25">
      <c r="A157" s="65"/>
      <c r="B157" s="80">
        <f t="shared" si="13"/>
        <v>17.040000000000006</v>
      </c>
      <c r="C157" s="99" t="s">
        <v>155</v>
      </c>
      <c r="D157" s="80">
        <v>18.95</v>
      </c>
      <c r="E157" s="82" t="s">
        <v>71</v>
      </c>
      <c r="F157" s="80"/>
      <c r="G157" s="80"/>
    </row>
    <row r="158" spans="1:7" ht="15.75" x14ac:dyDescent="0.25">
      <c r="A158" s="65"/>
      <c r="B158" s="94"/>
      <c r="C158" s="95"/>
      <c r="D158" s="94"/>
      <c r="E158" s="96"/>
      <c r="F158" s="94"/>
      <c r="G158" s="94"/>
    </row>
    <row r="159" spans="1:7" ht="15.75" x14ac:dyDescent="0.25">
      <c r="A159" s="65"/>
      <c r="B159" s="118">
        <f>+B153+1</f>
        <v>18</v>
      </c>
      <c r="C159" s="119" t="s">
        <v>156</v>
      </c>
      <c r="D159" s="118"/>
      <c r="E159" s="120"/>
      <c r="F159" s="118"/>
      <c r="G159" s="121"/>
    </row>
    <row r="160" spans="1:7" ht="15.75" x14ac:dyDescent="0.25">
      <c r="A160" s="122"/>
      <c r="B160" s="123">
        <f>+B159+0.1</f>
        <v>18.100000000000001</v>
      </c>
      <c r="C160" s="124" t="s">
        <v>157</v>
      </c>
      <c r="D160" s="123"/>
      <c r="E160" s="125"/>
      <c r="F160" s="123"/>
      <c r="G160" s="123"/>
    </row>
    <row r="161" spans="1:7" ht="15.75" x14ac:dyDescent="0.25">
      <c r="A161" s="65"/>
      <c r="B161" s="80">
        <f>+B160+0.01</f>
        <v>18.110000000000003</v>
      </c>
      <c r="C161" s="93" t="s">
        <v>158</v>
      </c>
      <c r="D161" s="80">
        <v>297</v>
      </c>
      <c r="E161" s="82" t="s">
        <v>18</v>
      </c>
      <c r="F161" s="80"/>
      <c r="G161" s="80"/>
    </row>
    <row r="162" spans="1:7" ht="15.75" x14ac:dyDescent="0.25">
      <c r="A162" s="65"/>
      <c r="B162" s="80">
        <f t="shared" ref="B162:B180" si="14">+B161+0.01</f>
        <v>18.120000000000005</v>
      </c>
      <c r="C162" s="93" t="s">
        <v>159</v>
      </c>
      <c r="D162" s="80">
        <v>22</v>
      </c>
      <c r="E162" s="82" t="s">
        <v>18</v>
      </c>
      <c r="F162" s="80"/>
      <c r="G162" s="80"/>
    </row>
    <row r="163" spans="1:7" ht="15.75" x14ac:dyDescent="0.25">
      <c r="A163" s="65"/>
      <c r="B163" s="80">
        <f t="shared" si="14"/>
        <v>18.130000000000006</v>
      </c>
      <c r="C163" s="93" t="s">
        <v>160</v>
      </c>
      <c r="D163" s="80">
        <v>11</v>
      </c>
      <c r="E163" s="82" t="s">
        <v>18</v>
      </c>
      <c r="F163" s="80"/>
      <c r="G163" s="80"/>
    </row>
    <row r="164" spans="1:7" ht="15.75" x14ac:dyDescent="0.25">
      <c r="A164" s="65"/>
      <c r="B164" s="80">
        <f t="shared" si="14"/>
        <v>18.140000000000008</v>
      </c>
      <c r="C164" s="93" t="s">
        <v>161</v>
      </c>
      <c r="D164" s="80">
        <v>20</v>
      </c>
      <c r="E164" s="82" t="s">
        <v>18</v>
      </c>
      <c r="F164" s="80"/>
      <c r="G164" s="80"/>
    </row>
    <row r="165" spans="1:7" ht="15.75" x14ac:dyDescent="0.25">
      <c r="A165" s="65"/>
      <c r="B165" s="80">
        <f t="shared" si="14"/>
        <v>18.150000000000009</v>
      </c>
      <c r="C165" s="93" t="s">
        <v>162</v>
      </c>
      <c r="D165" s="80">
        <v>1</v>
      </c>
      <c r="E165" s="82" t="s">
        <v>18</v>
      </c>
      <c r="F165" s="80"/>
      <c r="G165" s="80"/>
    </row>
    <row r="166" spans="1:7" ht="15.75" x14ac:dyDescent="0.25">
      <c r="A166" s="65"/>
      <c r="B166" s="80">
        <f t="shared" si="14"/>
        <v>18.160000000000011</v>
      </c>
      <c r="C166" s="93" t="s">
        <v>163</v>
      </c>
      <c r="D166" s="80">
        <v>2</v>
      </c>
      <c r="E166" s="82" t="s">
        <v>18</v>
      </c>
      <c r="F166" s="80"/>
      <c r="G166" s="80"/>
    </row>
    <row r="167" spans="1:7" ht="15.75" x14ac:dyDescent="0.25">
      <c r="A167" s="65"/>
      <c r="B167" s="80">
        <f t="shared" si="14"/>
        <v>18.170000000000012</v>
      </c>
      <c r="C167" s="93" t="s">
        <v>164</v>
      </c>
      <c r="D167" s="80">
        <v>56</v>
      </c>
      <c r="E167" s="82" t="s">
        <v>18</v>
      </c>
      <c r="F167" s="80"/>
      <c r="G167" s="80"/>
    </row>
    <row r="168" spans="1:7" ht="15.75" x14ac:dyDescent="0.25">
      <c r="A168" s="65"/>
      <c r="B168" s="80">
        <f t="shared" si="14"/>
        <v>18.180000000000014</v>
      </c>
      <c r="C168" s="93" t="s">
        <v>165</v>
      </c>
      <c r="D168" s="80">
        <v>18</v>
      </c>
      <c r="E168" s="82" t="s">
        <v>18</v>
      </c>
      <c r="F168" s="80"/>
      <c r="G168" s="80"/>
    </row>
    <row r="169" spans="1:7" ht="15.75" x14ac:dyDescent="0.25">
      <c r="A169" s="65"/>
      <c r="B169" s="80">
        <f t="shared" si="14"/>
        <v>18.190000000000015</v>
      </c>
      <c r="C169" s="93" t="s">
        <v>166</v>
      </c>
      <c r="D169" s="80">
        <v>23</v>
      </c>
      <c r="E169" s="82" t="s">
        <v>18</v>
      </c>
      <c r="F169" s="80"/>
      <c r="G169" s="80"/>
    </row>
    <row r="170" spans="1:7" ht="15.75" x14ac:dyDescent="0.25">
      <c r="A170" s="65"/>
      <c r="B170" s="80">
        <f t="shared" si="14"/>
        <v>18.200000000000017</v>
      </c>
      <c r="C170" s="93" t="s">
        <v>167</v>
      </c>
      <c r="D170" s="80">
        <v>20</v>
      </c>
      <c r="E170" s="82" t="s">
        <v>18</v>
      </c>
      <c r="F170" s="80"/>
      <c r="G170" s="80"/>
    </row>
    <row r="171" spans="1:7" ht="15.75" x14ac:dyDescent="0.25">
      <c r="A171" s="65"/>
      <c r="B171" s="80">
        <f t="shared" si="14"/>
        <v>18.210000000000019</v>
      </c>
      <c r="C171" s="93" t="s">
        <v>168</v>
      </c>
      <c r="D171" s="80">
        <v>26</v>
      </c>
      <c r="E171" s="82" t="s">
        <v>18</v>
      </c>
      <c r="F171" s="80"/>
      <c r="G171" s="80"/>
    </row>
    <row r="172" spans="1:7" ht="15.75" x14ac:dyDescent="0.25">
      <c r="A172" s="65"/>
      <c r="B172" s="80">
        <f t="shared" si="14"/>
        <v>18.22000000000002</v>
      </c>
      <c r="C172" s="93" t="s">
        <v>169</v>
      </c>
      <c r="D172" s="80">
        <v>2</v>
      </c>
      <c r="E172" s="82" t="s">
        <v>18</v>
      </c>
      <c r="F172" s="80"/>
      <c r="G172" s="80"/>
    </row>
    <row r="173" spans="1:7" ht="15.75" x14ac:dyDescent="0.25">
      <c r="A173" s="65"/>
      <c r="B173" s="80">
        <f t="shared" si="14"/>
        <v>18.230000000000022</v>
      </c>
      <c r="C173" s="93" t="s">
        <v>170</v>
      </c>
      <c r="D173" s="80">
        <v>7</v>
      </c>
      <c r="E173" s="82" t="s">
        <v>18</v>
      </c>
      <c r="F173" s="80"/>
      <c r="G173" s="80"/>
    </row>
    <row r="174" spans="1:7" ht="15.75" x14ac:dyDescent="0.25">
      <c r="A174" s="65"/>
      <c r="B174" s="80">
        <f t="shared" si="14"/>
        <v>18.240000000000023</v>
      </c>
      <c r="C174" s="93" t="s">
        <v>171</v>
      </c>
      <c r="D174" s="80">
        <v>30</v>
      </c>
      <c r="E174" s="82" t="s">
        <v>18</v>
      </c>
      <c r="F174" s="80"/>
      <c r="G174" s="80"/>
    </row>
    <row r="175" spans="1:7" ht="15.75" x14ac:dyDescent="0.25">
      <c r="A175" s="65"/>
      <c r="B175" s="80">
        <f t="shared" si="14"/>
        <v>18.250000000000025</v>
      </c>
      <c r="C175" s="93" t="s">
        <v>172</v>
      </c>
      <c r="D175" s="80">
        <v>92</v>
      </c>
      <c r="E175" s="82" t="s">
        <v>18</v>
      </c>
      <c r="F175" s="80"/>
      <c r="G175" s="80"/>
    </row>
    <row r="176" spans="1:7" ht="15.75" x14ac:dyDescent="0.25">
      <c r="A176" s="65"/>
      <c r="B176" s="80">
        <f t="shared" si="14"/>
        <v>18.260000000000026</v>
      </c>
      <c r="C176" s="93" t="s">
        <v>173</v>
      </c>
      <c r="D176" s="80">
        <v>20</v>
      </c>
      <c r="E176" s="82" t="s">
        <v>18</v>
      </c>
      <c r="F176" s="80"/>
      <c r="G176" s="80"/>
    </row>
    <row r="177" spans="1:7" ht="15.75" x14ac:dyDescent="0.25">
      <c r="A177" s="65"/>
      <c r="B177" s="80">
        <f t="shared" si="14"/>
        <v>18.270000000000028</v>
      </c>
      <c r="C177" s="93" t="s">
        <v>174</v>
      </c>
      <c r="D177" s="80">
        <v>5</v>
      </c>
      <c r="E177" s="82" t="s">
        <v>18</v>
      </c>
      <c r="F177" s="80"/>
      <c r="G177" s="80"/>
    </row>
    <row r="178" spans="1:7" ht="15.75" x14ac:dyDescent="0.25">
      <c r="A178" s="65"/>
      <c r="B178" s="80">
        <f t="shared" si="14"/>
        <v>18.28000000000003</v>
      </c>
      <c r="C178" s="93" t="s">
        <v>175</v>
      </c>
      <c r="D178" s="80">
        <v>3</v>
      </c>
      <c r="E178" s="82" t="s">
        <v>18</v>
      </c>
      <c r="F178" s="80"/>
      <c r="G178" s="80"/>
    </row>
    <row r="179" spans="1:7" ht="15.75" x14ac:dyDescent="0.25">
      <c r="A179" s="65"/>
      <c r="B179" s="80">
        <f t="shared" si="14"/>
        <v>18.290000000000031</v>
      </c>
      <c r="C179" s="93" t="s">
        <v>176</v>
      </c>
      <c r="D179" s="80">
        <v>6</v>
      </c>
      <c r="E179" s="82" t="s">
        <v>18</v>
      </c>
      <c r="F179" s="80"/>
      <c r="G179" s="80"/>
    </row>
    <row r="180" spans="1:7" ht="15.75" x14ac:dyDescent="0.25">
      <c r="A180" s="65"/>
      <c r="B180" s="80">
        <f t="shared" si="14"/>
        <v>18.300000000000033</v>
      </c>
      <c r="C180" s="93" t="s">
        <v>177</v>
      </c>
      <c r="D180" s="80">
        <v>1</v>
      </c>
      <c r="E180" s="82" t="s">
        <v>18</v>
      </c>
      <c r="F180" s="80"/>
      <c r="G180" s="80"/>
    </row>
    <row r="181" spans="1:7" ht="15.75" x14ac:dyDescent="0.25">
      <c r="A181" s="65"/>
      <c r="B181" s="80"/>
      <c r="C181" s="93"/>
      <c r="D181" s="80"/>
      <c r="E181" s="82"/>
      <c r="F181" s="80"/>
      <c r="G181" s="80"/>
    </row>
    <row r="182" spans="1:7" ht="15.75" x14ac:dyDescent="0.25">
      <c r="A182" s="122"/>
      <c r="B182" s="126">
        <f>+B160+0.1</f>
        <v>18.200000000000003</v>
      </c>
      <c r="C182" s="127" t="s">
        <v>178</v>
      </c>
      <c r="D182" s="126"/>
      <c r="E182" s="128"/>
      <c r="F182" s="126"/>
      <c r="G182" s="126"/>
    </row>
    <row r="183" spans="1:7" ht="15.75" x14ac:dyDescent="0.25">
      <c r="A183" s="65"/>
      <c r="B183" s="80">
        <f>+B182+0.01</f>
        <v>18.210000000000004</v>
      </c>
      <c r="C183" s="93" t="s">
        <v>179</v>
      </c>
      <c r="D183" s="80">
        <v>22</v>
      </c>
      <c r="E183" s="82" t="s">
        <v>18</v>
      </c>
      <c r="F183" s="80"/>
      <c r="G183" s="80"/>
    </row>
    <row r="184" spans="1:7" ht="15.75" x14ac:dyDescent="0.25">
      <c r="A184" s="65"/>
      <c r="B184" s="80">
        <f t="shared" ref="B184:B195" si="15">+B183+0.01</f>
        <v>18.220000000000006</v>
      </c>
      <c r="C184" s="93" t="s">
        <v>180</v>
      </c>
      <c r="D184" s="80">
        <v>10</v>
      </c>
      <c r="E184" s="82" t="s">
        <v>18</v>
      </c>
      <c r="F184" s="80"/>
      <c r="G184" s="80"/>
    </row>
    <row r="185" spans="1:7" ht="15.75" x14ac:dyDescent="0.25">
      <c r="A185" s="65"/>
      <c r="B185" s="80">
        <f t="shared" si="15"/>
        <v>18.230000000000008</v>
      </c>
      <c r="C185" s="93" t="s">
        <v>181</v>
      </c>
      <c r="D185" s="80">
        <v>81</v>
      </c>
      <c r="E185" s="82" t="s">
        <v>18</v>
      </c>
      <c r="F185" s="80"/>
      <c r="G185" s="80"/>
    </row>
    <row r="186" spans="1:7" ht="15.75" x14ac:dyDescent="0.25">
      <c r="A186" s="65"/>
      <c r="B186" s="80">
        <f t="shared" si="15"/>
        <v>18.240000000000009</v>
      </c>
      <c r="C186" s="93" t="s">
        <v>182</v>
      </c>
      <c r="D186" s="80">
        <v>37</v>
      </c>
      <c r="E186" s="82" t="s">
        <v>18</v>
      </c>
      <c r="F186" s="80"/>
      <c r="G186" s="80"/>
    </row>
    <row r="187" spans="1:7" ht="15.75" x14ac:dyDescent="0.25">
      <c r="A187" s="65"/>
      <c r="B187" s="80">
        <f t="shared" si="15"/>
        <v>18.250000000000011</v>
      </c>
      <c r="C187" s="93" t="s">
        <v>183</v>
      </c>
      <c r="D187" s="80">
        <v>28</v>
      </c>
      <c r="E187" s="82" t="s">
        <v>18</v>
      </c>
      <c r="F187" s="80"/>
      <c r="G187" s="80"/>
    </row>
    <row r="188" spans="1:7" ht="15.75" x14ac:dyDescent="0.25">
      <c r="A188" s="65"/>
      <c r="B188" s="80">
        <f t="shared" si="15"/>
        <v>18.260000000000012</v>
      </c>
      <c r="C188" s="93" t="s">
        <v>184</v>
      </c>
      <c r="D188" s="80">
        <v>6</v>
      </c>
      <c r="E188" s="82" t="s">
        <v>18</v>
      </c>
      <c r="F188" s="80"/>
      <c r="G188" s="80"/>
    </row>
    <row r="189" spans="1:7" ht="15.75" x14ac:dyDescent="0.25">
      <c r="A189" s="65"/>
      <c r="B189" s="80">
        <f t="shared" si="15"/>
        <v>18.270000000000014</v>
      </c>
      <c r="C189" s="93" t="s">
        <v>185</v>
      </c>
      <c r="D189" s="80">
        <v>14</v>
      </c>
      <c r="E189" s="82" t="s">
        <v>18</v>
      </c>
      <c r="F189" s="80"/>
      <c r="G189" s="80"/>
    </row>
    <row r="190" spans="1:7" ht="15.75" x14ac:dyDescent="0.25">
      <c r="A190" s="65"/>
      <c r="B190" s="80">
        <f t="shared" si="15"/>
        <v>18.280000000000015</v>
      </c>
      <c r="C190" s="93" t="s">
        <v>186</v>
      </c>
      <c r="D190" s="80">
        <v>35</v>
      </c>
      <c r="E190" s="82" t="s">
        <v>18</v>
      </c>
      <c r="F190" s="80"/>
      <c r="G190" s="80"/>
    </row>
    <row r="191" spans="1:7" ht="15.75" x14ac:dyDescent="0.25">
      <c r="A191" s="65"/>
      <c r="B191" s="80">
        <f t="shared" si="15"/>
        <v>18.290000000000017</v>
      </c>
      <c r="C191" s="93" t="s">
        <v>187</v>
      </c>
      <c r="D191" s="80">
        <v>12</v>
      </c>
      <c r="E191" s="82" t="s">
        <v>18</v>
      </c>
      <c r="F191" s="80"/>
      <c r="G191" s="80"/>
    </row>
    <row r="192" spans="1:7" ht="15.75" x14ac:dyDescent="0.25">
      <c r="A192" s="65"/>
      <c r="B192" s="80">
        <f t="shared" si="15"/>
        <v>18.300000000000018</v>
      </c>
      <c r="C192" s="93" t="s">
        <v>188</v>
      </c>
      <c r="D192" s="80">
        <v>18</v>
      </c>
      <c r="E192" s="82" t="s">
        <v>18</v>
      </c>
      <c r="F192" s="80"/>
      <c r="G192" s="80"/>
    </row>
    <row r="193" spans="1:7" ht="15.75" x14ac:dyDescent="0.25">
      <c r="A193" s="65"/>
      <c r="B193" s="80">
        <f t="shared" si="15"/>
        <v>18.31000000000002</v>
      </c>
      <c r="C193" s="93" t="s">
        <v>189</v>
      </c>
      <c r="D193" s="80">
        <v>16</v>
      </c>
      <c r="E193" s="82" t="s">
        <v>18</v>
      </c>
      <c r="F193" s="80"/>
      <c r="G193" s="80"/>
    </row>
    <row r="194" spans="1:7" ht="15.75" x14ac:dyDescent="0.25">
      <c r="A194" s="65"/>
      <c r="B194" s="80">
        <f t="shared" si="15"/>
        <v>18.320000000000022</v>
      </c>
      <c r="C194" s="93" t="s">
        <v>190</v>
      </c>
      <c r="D194" s="80">
        <v>17</v>
      </c>
      <c r="E194" s="82" t="s">
        <v>18</v>
      </c>
      <c r="F194" s="80"/>
      <c r="G194" s="80"/>
    </row>
    <row r="195" spans="1:7" ht="15.75" x14ac:dyDescent="0.25">
      <c r="A195" s="65"/>
      <c r="B195" s="80">
        <f t="shared" si="15"/>
        <v>18.330000000000023</v>
      </c>
      <c r="C195" s="93" t="s">
        <v>191</v>
      </c>
      <c r="D195" s="80">
        <v>1</v>
      </c>
      <c r="E195" s="82" t="s">
        <v>18</v>
      </c>
      <c r="F195" s="80"/>
      <c r="G195" s="80"/>
    </row>
    <row r="196" spans="1:7" ht="15.75" x14ac:dyDescent="0.25">
      <c r="A196" s="65"/>
      <c r="B196" s="94"/>
      <c r="C196" s="95"/>
      <c r="D196" s="94"/>
      <c r="E196" s="96"/>
      <c r="F196" s="94"/>
      <c r="G196" s="83"/>
    </row>
    <row r="197" spans="1:7" ht="15.75" x14ac:dyDescent="0.25">
      <c r="A197" s="65"/>
      <c r="B197" s="66">
        <f>+B159+1</f>
        <v>19</v>
      </c>
      <c r="C197" s="86" t="s">
        <v>192</v>
      </c>
      <c r="D197" s="66"/>
      <c r="E197" s="102"/>
      <c r="F197" s="66"/>
      <c r="G197" s="71"/>
    </row>
    <row r="198" spans="1:7" ht="15.75" x14ac:dyDescent="0.25">
      <c r="A198" s="65"/>
      <c r="B198" s="72">
        <f>+B197+0.01</f>
        <v>19.010000000000002</v>
      </c>
      <c r="C198" s="129" t="s">
        <v>193</v>
      </c>
      <c r="D198" s="72">
        <v>1</v>
      </c>
      <c r="E198" s="75" t="s">
        <v>76</v>
      </c>
      <c r="F198" s="72"/>
      <c r="G198" s="72"/>
    </row>
    <row r="199" spans="1:7" ht="15.75" x14ac:dyDescent="0.25">
      <c r="A199" s="65"/>
      <c r="B199" s="80">
        <f t="shared" ref="B199:B203" si="16">+B198+0.01</f>
        <v>19.020000000000003</v>
      </c>
      <c r="C199" s="130" t="s">
        <v>194</v>
      </c>
      <c r="D199" s="80">
        <v>1</v>
      </c>
      <c r="E199" s="82" t="s">
        <v>76</v>
      </c>
      <c r="F199" s="80"/>
      <c r="G199" s="80"/>
    </row>
    <row r="200" spans="1:7" ht="15.75" x14ac:dyDescent="0.25">
      <c r="A200" s="65"/>
      <c r="B200" s="80">
        <f t="shared" si="16"/>
        <v>19.030000000000005</v>
      </c>
      <c r="C200" s="130" t="s">
        <v>195</v>
      </c>
      <c r="D200" s="80">
        <v>1</v>
      </c>
      <c r="E200" s="82" t="s">
        <v>76</v>
      </c>
      <c r="F200" s="80"/>
      <c r="G200" s="80"/>
    </row>
    <row r="201" spans="1:7" ht="15.75" x14ac:dyDescent="0.25">
      <c r="A201" s="65"/>
      <c r="B201" s="80">
        <f t="shared" si="16"/>
        <v>19.040000000000006</v>
      </c>
      <c r="C201" s="130" t="s">
        <v>196</v>
      </c>
      <c r="D201" s="80">
        <v>1</v>
      </c>
      <c r="E201" s="82" t="s">
        <v>76</v>
      </c>
      <c r="F201" s="80"/>
      <c r="G201" s="80"/>
    </row>
    <row r="202" spans="1:7" ht="15.75" x14ac:dyDescent="0.25">
      <c r="A202" s="65"/>
      <c r="B202" s="80">
        <f t="shared" si="16"/>
        <v>19.050000000000008</v>
      </c>
      <c r="C202" s="130" t="s">
        <v>197</v>
      </c>
      <c r="D202" s="80">
        <v>1</v>
      </c>
      <c r="E202" s="82" t="s">
        <v>76</v>
      </c>
      <c r="F202" s="80"/>
      <c r="G202" s="80"/>
    </row>
    <row r="203" spans="1:7" ht="15.75" x14ac:dyDescent="0.25">
      <c r="A203" s="65"/>
      <c r="B203" s="80">
        <f t="shared" si="16"/>
        <v>19.060000000000009</v>
      </c>
      <c r="C203" s="99" t="s">
        <v>198</v>
      </c>
      <c r="D203" s="80">
        <v>1</v>
      </c>
      <c r="E203" s="82" t="s">
        <v>76</v>
      </c>
      <c r="F203" s="80"/>
      <c r="G203" s="80"/>
    </row>
    <row r="204" spans="1:7" ht="15.75" x14ac:dyDescent="0.25">
      <c r="A204" s="65"/>
      <c r="B204" s="94"/>
      <c r="C204" s="95"/>
      <c r="D204" s="94"/>
      <c r="E204" s="96"/>
      <c r="F204" s="94"/>
      <c r="G204" s="94"/>
    </row>
    <row r="205" spans="1:7" ht="15.75" x14ac:dyDescent="0.25">
      <c r="A205" s="65"/>
      <c r="B205" s="66">
        <f>+B197+1</f>
        <v>20</v>
      </c>
      <c r="C205" s="86" t="s">
        <v>199</v>
      </c>
      <c r="D205" s="66"/>
      <c r="E205" s="102"/>
      <c r="F205" s="66"/>
      <c r="G205" s="71"/>
    </row>
    <row r="206" spans="1:7" ht="15.75" x14ac:dyDescent="0.25">
      <c r="A206" s="122"/>
      <c r="B206" s="131">
        <f>+B205+0.1</f>
        <v>20.100000000000001</v>
      </c>
      <c r="C206" s="132" t="s">
        <v>200</v>
      </c>
      <c r="D206" s="131"/>
      <c r="E206" s="133"/>
      <c r="F206" s="123"/>
      <c r="G206" s="123"/>
    </row>
    <row r="207" spans="1:7" ht="15.75" x14ac:dyDescent="0.25">
      <c r="A207" s="65"/>
      <c r="B207" s="106">
        <f>+B206+0.01</f>
        <v>20.110000000000003</v>
      </c>
      <c r="C207" s="78" t="s">
        <v>201</v>
      </c>
      <c r="D207" s="106">
        <v>1</v>
      </c>
      <c r="E207" s="108" t="s">
        <v>18</v>
      </c>
      <c r="F207" s="80"/>
      <c r="G207" s="80"/>
    </row>
    <row r="208" spans="1:7" ht="15.75" x14ac:dyDescent="0.25">
      <c r="A208" s="65"/>
      <c r="B208" s="106">
        <f t="shared" ref="B208:B220" si="17">+B207+0.01</f>
        <v>20.120000000000005</v>
      </c>
      <c r="C208" s="98" t="s">
        <v>202</v>
      </c>
      <c r="D208" s="106">
        <v>1</v>
      </c>
      <c r="E208" s="108" t="s">
        <v>18</v>
      </c>
      <c r="F208" s="80"/>
      <c r="G208" s="80"/>
    </row>
    <row r="209" spans="1:7" ht="15.75" x14ac:dyDescent="0.25">
      <c r="A209" s="65"/>
      <c r="B209" s="106">
        <f t="shared" si="17"/>
        <v>20.130000000000006</v>
      </c>
      <c r="C209" s="78" t="s">
        <v>203</v>
      </c>
      <c r="D209" s="106">
        <v>1</v>
      </c>
      <c r="E209" s="108" t="s">
        <v>18</v>
      </c>
      <c r="F209" s="80"/>
      <c r="G209" s="80"/>
    </row>
    <row r="210" spans="1:7" ht="15.75" x14ac:dyDescent="0.25">
      <c r="A210" s="65"/>
      <c r="B210" s="106">
        <f t="shared" si="17"/>
        <v>20.140000000000008</v>
      </c>
      <c r="C210" s="78" t="s">
        <v>204</v>
      </c>
      <c r="D210" s="106">
        <v>12</v>
      </c>
      <c r="E210" s="108" t="s">
        <v>18</v>
      </c>
      <c r="F210" s="80"/>
      <c r="G210" s="80"/>
    </row>
    <row r="211" spans="1:7" ht="15.75" x14ac:dyDescent="0.25">
      <c r="A211" s="65"/>
      <c r="B211" s="106">
        <f t="shared" si="17"/>
        <v>20.150000000000009</v>
      </c>
      <c r="C211" s="78" t="s">
        <v>205</v>
      </c>
      <c r="D211" s="80">
        <v>2</v>
      </c>
      <c r="E211" s="108" t="s">
        <v>18</v>
      </c>
      <c r="F211" s="80"/>
      <c r="G211" s="80"/>
    </row>
    <row r="212" spans="1:7" ht="15.75" x14ac:dyDescent="0.25">
      <c r="A212" s="65"/>
      <c r="B212" s="106">
        <f t="shared" si="17"/>
        <v>20.160000000000011</v>
      </c>
      <c r="C212" s="78" t="s">
        <v>206</v>
      </c>
      <c r="D212" s="80">
        <v>4</v>
      </c>
      <c r="E212" s="108" t="s">
        <v>18</v>
      </c>
      <c r="F212" s="80"/>
      <c r="G212" s="80"/>
    </row>
    <row r="213" spans="1:7" ht="15.75" x14ac:dyDescent="0.25">
      <c r="A213" s="65"/>
      <c r="B213" s="106">
        <f t="shared" si="17"/>
        <v>20.170000000000012</v>
      </c>
      <c r="C213" s="78" t="s">
        <v>207</v>
      </c>
      <c r="D213" s="80">
        <v>4</v>
      </c>
      <c r="E213" s="108" t="s">
        <v>18</v>
      </c>
      <c r="F213" s="80"/>
      <c r="G213" s="80"/>
    </row>
    <row r="214" spans="1:7" ht="15.75" x14ac:dyDescent="0.25">
      <c r="A214" s="65"/>
      <c r="B214" s="106">
        <f t="shared" si="17"/>
        <v>20.180000000000014</v>
      </c>
      <c r="C214" s="78" t="s">
        <v>208</v>
      </c>
      <c r="D214" s="80">
        <v>8</v>
      </c>
      <c r="E214" s="108" t="s">
        <v>18</v>
      </c>
      <c r="F214" s="80"/>
      <c r="G214" s="80"/>
    </row>
    <row r="215" spans="1:7" ht="15.75" x14ac:dyDescent="0.25">
      <c r="A215" s="65"/>
      <c r="B215" s="106">
        <f t="shared" si="17"/>
        <v>20.190000000000015</v>
      </c>
      <c r="C215" s="78" t="s">
        <v>209</v>
      </c>
      <c r="D215" s="80">
        <v>1</v>
      </c>
      <c r="E215" s="108" t="s">
        <v>18</v>
      </c>
      <c r="F215" s="80"/>
      <c r="G215" s="80"/>
    </row>
    <row r="216" spans="1:7" ht="15.75" x14ac:dyDescent="0.25">
      <c r="A216" s="65"/>
      <c r="B216" s="106">
        <f t="shared" si="17"/>
        <v>20.200000000000017</v>
      </c>
      <c r="C216" s="78" t="s">
        <v>210</v>
      </c>
      <c r="D216" s="80">
        <v>2</v>
      </c>
      <c r="E216" s="108" t="s">
        <v>18</v>
      </c>
      <c r="F216" s="80"/>
      <c r="G216" s="80"/>
    </row>
    <row r="217" spans="1:7" ht="15.75" x14ac:dyDescent="0.25">
      <c r="A217" s="65"/>
      <c r="B217" s="106">
        <f t="shared" si="17"/>
        <v>20.210000000000019</v>
      </c>
      <c r="C217" s="78" t="s">
        <v>211</v>
      </c>
      <c r="D217" s="80">
        <v>2</v>
      </c>
      <c r="E217" s="108" t="s">
        <v>18</v>
      </c>
      <c r="F217" s="80"/>
      <c r="G217" s="80"/>
    </row>
    <row r="218" spans="1:7" ht="15.75" x14ac:dyDescent="0.25">
      <c r="A218" s="65"/>
      <c r="B218" s="106">
        <f t="shared" si="17"/>
        <v>20.22000000000002</v>
      </c>
      <c r="C218" s="78" t="s">
        <v>212</v>
      </c>
      <c r="D218" s="80">
        <v>1</v>
      </c>
      <c r="E218" s="108" t="s">
        <v>18</v>
      </c>
      <c r="F218" s="80"/>
      <c r="G218" s="80"/>
    </row>
    <row r="219" spans="1:7" ht="15.75" x14ac:dyDescent="0.25">
      <c r="A219" s="65"/>
      <c r="B219" s="106">
        <f t="shared" si="17"/>
        <v>20.230000000000022</v>
      </c>
      <c r="C219" s="78" t="s">
        <v>213</v>
      </c>
      <c r="D219" s="80">
        <v>3</v>
      </c>
      <c r="E219" s="108" t="s">
        <v>18</v>
      </c>
      <c r="F219" s="80"/>
      <c r="G219" s="80"/>
    </row>
    <row r="220" spans="1:7" ht="15.75" x14ac:dyDescent="0.25">
      <c r="A220" s="65"/>
      <c r="B220" s="106">
        <f t="shared" si="17"/>
        <v>20.240000000000023</v>
      </c>
      <c r="C220" s="93" t="s">
        <v>214</v>
      </c>
      <c r="D220" s="80">
        <v>1</v>
      </c>
      <c r="E220" s="82" t="s">
        <v>76</v>
      </c>
      <c r="F220" s="80"/>
      <c r="G220" s="80"/>
    </row>
    <row r="221" spans="1:7" ht="15.75" x14ac:dyDescent="0.25">
      <c r="A221" s="65"/>
      <c r="B221" s="106"/>
      <c r="C221" s="93"/>
      <c r="D221" s="106"/>
      <c r="E221" s="108"/>
      <c r="F221" s="80"/>
      <c r="G221" s="80"/>
    </row>
    <row r="222" spans="1:7" ht="15.75" x14ac:dyDescent="0.25">
      <c r="A222" s="122"/>
      <c r="B222" s="134">
        <f>+B206+0.1</f>
        <v>20.200000000000003</v>
      </c>
      <c r="C222" s="135" t="s">
        <v>215</v>
      </c>
      <c r="D222" s="126"/>
      <c r="E222" s="136"/>
      <c r="F222" s="134"/>
      <c r="G222" s="134"/>
    </row>
    <row r="223" spans="1:7" ht="15.75" x14ac:dyDescent="0.25">
      <c r="A223" s="65"/>
      <c r="B223" s="106">
        <f>+B222+0.01</f>
        <v>20.210000000000004</v>
      </c>
      <c r="C223" s="107" t="s">
        <v>216</v>
      </c>
      <c r="D223" s="80">
        <v>8</v>
      </c>
      <c r="E223" s="108" t="s">
        <v>18</v>
      </c>
      <c r="F223" s="106"/>
      <c r="G223" s="106"/>
    </row>
    <row r="224" spans="1:7" ht="15.75" x14ac:dyDescent="0.25">
      <c r="A224" s="65"/>
      <c r="B224" s="106">
        <f t="shared" ref="B224:B231" si="18">+B223+0.01</f>
        <v>20.220000000000006</v>
      </c>
      <c r="C224" s="107" t="s">
        <v>217</v>
      </c>
      <c r="D224" s="80">
        <v>3</v>
      </c>
      <c r="E224" s="108" t="s">
        <v>18</v>
      </c>
      <c r="F224" s="106"/>
      <c r="G224" s="106"/>
    </row>
    <row r="225" spans="1:7" ht="15.75" x14ac:dyDescent="0.25">
      <c r="A225" s="65"/>
      <c r="B225" s="106">
        <f t="shared" si="18"/>
        <v>20.230000000000008</v>
      </c>
      <c r="C225" s="107" t="s">
        <v>218</v>
      </c>
      <c r="D225" s="80">
        <v>8</v>
      </c>
      <c r="E225" s="108" t="s">
        <v>18</v>
      </c>
      <c r="F225" s="106"/>
      <c r="G225" s="106"/>
    </row>
    <row r="226" spans="1:7" ht="15.75" x14ac:dyDescent="0.25">
      <c r="A226" s="65"/>
      <c r="B226" s="106">
        <f t="shared" si="18"/>
        <v>20.240000000000009</v>
      </c>
      <c r="C226" s="111" t="s">
        <v>219</v>
      </c>
      <c r="D226" s="80">
        <v>8</v>
      </c>
      <c r="E226" s="108" t="s">
        <v>18</v>
      </c>
      <c r="F226" s="106"/>
      <c r="G226" s="106"/>
    </row>
    <row r="227" spans="1:7" ht="15.75" x14ac:dyDescent="0.25">
      <c r="A227" s="65"/>
      <c r="B227" s="106">
        <f t="shared" si="18"/>
        <v>20.250000000000011</v>
      </c>
      <c r="C227" s="111" t="s">
        <v>220</v>
      </c>
      <c r="D227" s="80">
        <v>4</v>
      </c>
      <c r="E227" s="108" t="s">
        <v>18</v>
      </c>
      <c r="F227" s="106"/>
      <c r="G227" s="106"/>
    </row>
    <row r="228" spans="1:7" ht="15.75" x14ac:dyDescent="0.25">
      <c r="A228" s="65"/>
      <c r="B228" s="106">
        <f t="shared" si="18"/>
        <v>20.260000000000012</v>
      </c>
      <c r="C228" s="111" t="s">
        <v>221</v>
      </c>
      <c r="D228" s="80">
        <v>4</v>
      </c>
      <c r="E228" s="108" t="s">
        <v>18</v>
      </c>
      <c r="F228" s="106"/>
      <c r="G228" s="106"/>
    </row>
    <row r="229" spans="1:7" ht="15.75" x14ac:dyDescent="0.25">
      <c r="A229" s="65"/>
      <c r="B229" s="106">
        <f t="shared" si="18"/>
        <v>20.270000000000014</v>
      </c>
      <c r="C229" s="111" t="s">
        <v>222</v>
      </c>
      <c r="D229" s="80">
        <v>1</v>
      </c>
      <c r="E229" s="108" t="s">
        <v>18</v>
      </c>
      <c r="F229" s="106"/>
      <c r="G229" s="106"/>
    </row>
    <row r="230" spans="1:7" ht="15.75" x14ac:dyDescent="0.25">
      <c r="A230" s="65"/>
      <c r="B230" s="106">
        <f t="shared" si="18"/>
        <v>20.280000000000015</v>
      </c>
      <c r="C230" s="111" t="s">
        <v>223</v>
      </c>
      <c r="D230" s="80">
        <v>12</v>
      </c>
      <c r="E230" s="108" t="s">
        <v>18</v>
      </c>
      <c r="F230" s="106"/>
      <c r="G230" s="106"/>
    </row>
    <row r="231" spans="1:7" ht="15.75" x14ac:dyDescent="0.25">
      <c r="A231" s="65"/>
      <c r="B231" s="106">
        <f t="shared" si="18"/>
        <v>20.290000000000017</v>
      </c>
      <c r="C231" s="99" t="s">
        <v>224</v>
      </c>
      <c r="D231" s="80">
        <v>1</v>
      </c>
      <c r="E231" s="82" t="s">
        <v>18</v>
      </c>
      <c r="F231" s="80"/>
      <c r="G231" s="80"/>
    </row>
    <row r="232" spans="1:7" ht="15.75" x14ac:dyDescent="0.25">
      <c r="A232" s="65"/>
      <c r="B232" s="94"/>
      <c r="C232" s="101"/>
      <c r="D232" s="94"/>
      <c r="E232" s="96"/>
      <c r="F232" s="94"/>
      <c r="G232" s="94"/>
    </row>
    <row r="233" spans="1:7" ht="15.75" x14ac:dyDescent="0.25">
      <c r="A233" s="65"/>
      <c r="B233" s="66">
        <f>+B205+1</f>
        <v>21</v>
      </c>
      <c r="C233" s="117" t="s">
        <v>225</v>
      </c>
      <c r="D233" s="66"/>
      <c r="E233" s="102"/>
      <c r="F233" s="66"/>
      <c r="G233" s="71"/>
    </row>
    <row r="234" spans="1:7" ht="31.5" x14ac:dyDescent="0.25">
      <c r="A234" s="65"/>
      <c r="B234" s="72">
        <f>+B233+0.01</f>
        <v>21.01</v>
      </c>
      <c r="C234" s="110" t="s">
        <v>226</v>
      </c>
      <c r="D234" s="72">
        <v>3.53</v>
      </c>
      <c r="E234" s="115" t="s">
        <v>31</v>
      </c>
      <c r="F234" s="72"/>
      <c r="G234" s="72"/>
    </row>
    <row r="235" spans="1:7" ht="15.75" x14ac:dyDescent="0.25">
      <c r="A235" s="76"/>
      <c r="B235" s="77">
        <f t="shared" ref="B235:B237" si="19">+B234+0.01</f>
        <v>21.020000000000003</v>
      </c>
      <c r="C235" s="78" t="s">
        <v>227</v>
      </c>
      <c r="D235" s="77">
        <v>1</v>
      </c>
      <c r="E235" s="79" t="s">
        <v>76</v>
      </c>
      <c r="F235" s="77"/>
      <c r="G235" s="77"/>
    </row>
    <row r="236" spans="1:7" ht="15.75" x14ac:dyDescent="0.25">
      <c r="A236" s="76"/>
      <c r="B236" s="77">
        <f t="shared" si="19"/>
        <v>21.030000000000005</v>
      </c>
      <c r="C236" s="78" t="s">
        <v>228</v>
      </c>
      <c r="D236" s="77">
        <v>1</v>
      </c>
      <c r="E236" s="79" t="s">
        <v>76</v>
      </c>
      <c r="F236" s="77"/>
      <c r="G236" s="77"/>
    </row>
    <row r="237" spans="1:7" ht="15.75" x14ac:dyDescent="0.25">
      <c r="A237" s="76"/>
      <c r="B237" s="77">
        <f t="shared" si="19"/>
        <v>21.040000000000006</v>
      </c>
      <c r="C237" s="78" t="s">
        <v>229</v>
      </c>
      <c r="D237" s="77">
        <v>1</v>
      </c>
      <c r="E237" s="79" t="s">
        <v>76</v>
      </c>
      <c r="F237" s="77"/>
      <c r="G237" s="77"/>
    </row>
    <row r="238" spans="1:7" ht="15.75" x14ac:dyDescent="0.25">
      <c r="A238" s="65"/>
      <c r="B238" s="83"/>
      <c r="C238" s="95"/>
      <c r="D238" s="83"/>
      <c r="E238" s="96"/>
      <c r="F238" s="83"/>
      <c r="G238" s="83"/>
    </row>
    <row r="239" spans="1:7" ht="15.75" x14ac:dyDescent="0.25">
      <c r="A239" s="65"/>
      <c r="B239" s="66">
        <f>+B233+1</f>
        <v>22</v>
      </c>
      <c r="C239" s="117" t="s">
        <v>230</v>
      </c>
      <c r="D239" s="66"/>
      <c r="E239" s="102"/>
      <c r="F239" s="66"/>
      <c r="G239" s="71"/>
    </row>
    <row r="240" spans="1:7" ht="15.75" x14ac:dyDescent="0.25">
      <c r="A240" s="65"/>
      <c r="B240" s="72">
        <f>+B239+0.01</f>
        <v>22.01</v>
      </c>
      <c r="C240" s="73" t="s">
        <v>231</v>
      </c>
      <c r="D240" s="72">
        <v>361</v>
      </c>
      <c r="E240" s="75" t="s">
        <v>31</v>
      </c>
      <c r="F240" s="72"/>
      <c r="G240" s="72"/>
    </row>
    <row r="241" spans="1:7" ht="15.75" x14ac:dyDescent="0.25">
      <c r="A241" s="76"/>
      <c r="B241" s="77">
        <f t="shared" ref="B241:B242" si="20">+B240+0.01</f>
        <v>22.020000000000003</v>
      </c>
      <c r="C241" s="78" t="s">
        <v>232</v>
      </c>
      <c r="D241" s="77">
        <v>43</v>
      </c>
      <c r="E241" s="79" t="s">
        <v>71</v>
      </c>
      <c r="F241" s="77"/>
      <c r="G241" s="77"/>
    </row>
    <row r="242" spans="1:7" ht="15.75" x14ac:dyDescent="0.25">
      <c r="A242" s="65"/>
      <c r="B242" s="80">
        <f t="shared" si="20"/>
        <v>22.030000000000005</v>
      </c>
      <c r="C242" s="137" t="s">
        <v>233</v>
      </c>
      <c r="D242" s="80">
        <v>361</v>
      </c>
      <c r="E242" s="82" t="s">
        <v>31</v>
      </c>
      <c r="F242" s="80"/>
      <c r="G242" s="80"/>
    </row>
    <row r="243" spans="1:7" ht="15.75" x14ac:dyDescent="0.25">
      <c r="A243" s="65"/>
      <c r="B243" s="83"/>
      <c r="C243" s="95"/>
      <c r="D243" s="83"/>
      <c r="E243" s="96"/>
      <c r="F243" s="83"/>
      <c r="G243" s="83"/>
    </row>
    <row r="244" spans="1:7" ht="15.75" x14ac:dyDescent="0.25">
      <c r="A244" s="65"/>
      <c r="B244" s="66">
        <f>+B239+1</f>
        <v>23</v>
      </c>
      <c r="C244" s="86" t="s">
        <v>234</v>
      </c>
      <c r="D244" s="66"/>
      <c r="E244" s="102"/>
      <c r="F244" s="66"/>
      <c r="G244" s="71"/>
    </row>
    <row r="245" spans="1:7" ht="15.75" x14ac:dyDescent="0.25">
      <c r="A245" s="65"/>
      <c r="B245" s="72">
        <f>+B244+0.01</f>
        <v>23.01</v>
      </c>
      <c r="C245" s="97" t="s">
        <v>235</v>
      </c>
      <c r="D245" s="74">
        <v>1</v>
      </c>
      <c r="E245" s="92" t="s">
        <v>76</v>
      </c>
      <c r="F245" s="72"/>
      <c r="G245" s="72"/>
    </row>
    <row r="246" spans="1:7" ht="15.75" x14ac:dyDescent="0.25">
      <c r="A246" s="65"/>
      <c r="B246" s="80">
        <f t="shared" ref="B246:B251" si="21">+B245+0.01</f>
        <v>23.020000000000003</v>
      </c>
      <c r="C246" s="93" t="s">
        <v>236</v>
      </c>
      <c r="D246" s="80">
        <v>43.5</v>
      </c>
      <c r="E246" s="79" t="s">
        <v>31</v>
      </c>
      <c r="F246" s="80"/>
      <c r="G246" s="80"/>
    </row>
    <row r="247" spans="1:7" ht="15.75" x14ac:dyDescent="0.25">
      <c r="A247" s="65"/>
      <c r="B247" s="80">
        <f t="shared" si="21"/>
        <v>23.030000000000005</v>
      </c>
      <c r="C247" s="99" t="s">
        <v>237</v>
      </c>
      <c r="D247" s="77">
        <v>1</v>
      </c>
      <c r="E247" s="79" t="s">
        <v>76</v>
      </c>
      <c r="F247" s="80"/>
      <c r="G247" s="80"/>
    </row>
    <row r="248" spans="1:7" ht="15.75" x14ac:dyDescent="0.25">
      <c r="A248" s="65"/>
      <c r="B248" s="80">
        <f t="shared" si="21"/>
        <v>23.040000000000006</v>
      </c>
      <c r="C248" s="99" t="s">
        <v>238</v>
      </c>
      <c r="D248" s="77">
        <v>1</v>
      </c>
      <c r="E248" s="79" t="s">
        <v>76</v>
      </c>
      <c r="F248" s="80"/>
      <c r="G248" s="80"/>
    </row>
    <row r="249" spans="1:7" ht="15.75" x14ac:dyDescent="0.25">
      <c r="A249" s="65"/>
      <c r="B249" s="80">
        <f t="shared" si="21"/>
        <v>23.050000000000008</v>
      </c>
      <c r="C249" s="99" t="s">
        <v>239</v>
      </c>
      <c r="D249" s="77">
        <v>1</v>
      </c>
      <c r="E249" s="79" t="s">
        <v>76</v>
      </c>
      <c r="F249" s="80"/>
      <c r="G249" s="80"/>
    </row>
    <row r="250" spans="1:7" ht="15.75" x14ac:dyDescent="0.25">
      <c r="A250" s="65"/>
      <c r="B250" s="80">
        <f t="shared" si="21"/>
        <v>23.060000000000009</v>
      </c>
      <c r="C250" s="99" t="s">
        <v>240</v>
      </c>
      <c r="D250" s="77">
        <v>1</v>
      </c>
      <c r="E250" s="79" t="s">
        <v>76</v>
      </c>
      <c r="F250" s="80"/>
      <c r="G250" s="80"/>
    </row>
    <row r="251" spans="1:7" ht="15.75" x14ac:dyDescent="0.25">
      <c r="A251" s="65"/>
      <c r="B251" s="80">
        <f t="shared" si="21"/>
        <v>23.070000000000011</v>
      </c>
      <c r="C251" s="93" t="s">
        <v>241</v>
      </c>
      <c r="D251" s="77">
        <v>1</v>
      </c>
      <c r="E251" s="79" t="s">
        <v>76</v>
      </c>
      <c r="F251" s="80"/>
      <c r="G251" s="80"/>
    </row>
    <row r="252" spans="1:7" ht="15.75" x14ac:dyDescent="0.25">
      <c r="A252" s="65"/>
      <c r="B252" s="94"/>
      <c r="C252" s="95"/>
      <c r="D252" s="94"/>
      <c r="E252" s="96"/>
      <c r="F252" s="94"/>
      <c r="G252" s="94"/>
    </row>
    <row r="253" spans="1:7" ht="15.75" x14ac:dyDescent="0.25">
      <c r="A253" s="65"/>
      <c r="B253" s="138"/>
      <c r="C253" s="89" t="s">
        <v>242</v>
      </c>
      <c r="D253" s="138"/>
      <c r="E253" s="139"/>
      <c r="F253" s="138"/>
      <c r="G253" s="138"/>
    </row>
    <row r="254" spans="1:7" ht="15.75" x14ac:dyDescent="0.25">
      <c r="A254" s="65"/>
      <c r="B254" s="66">
        <f>+B244+1</f>
        <v>24</v>
      </c>
      <c r="C254" s="86" t="s">
        <v>38</v>
      </c>
      <c r="D254" s="68"/>
      <c r="E254" s="69"/>
      <c r="F254" s="68"/>
      <c r="G254" s="71"/>
    </row>
    <row r="255" spans="1:7" ht="15.75" x14ac:dyDescent="0.25">
      <c r="A255" s="65"/>
      <c r="B255" s="72">
        <f>+B254+0.01</f>
        <v>24.01</v>
      </c>
      <c r="C255" s="87" t="s">
        <v>39</v>
      </c>
      <c r="D255" s="72">
        <v>769.63249999999994</v>
      </c>
      <c r="E255" s="75" t="s">
        <v>31</v>
      </c>
      <c r="F255" s="72"/>
      <c r="G255" s="72"/>
    </row>
    <row r="256" spans="1:7" ht="15.75" x14ac:dyDescent="0.25">
      <c r="A256" s="65"/>
      <c r="B256" s="83"/>
      <c r="C256" s="84"/>
      <c r="D256" s="83"/>
      <c r="E256" s="85"/>
      <c r="F256" s="83"/>
      <c r="G256" s="83"/>
    </row>
    <row r="257" spans="1:7" ht="15.75" x14ac:dyDescent="0.25">
      <c r="A257" s="65"/>
      <c r="B257" s="66">
        <f>+B254+1</f>
        <v>25</v>
      </c>
      <c r="C257" s="86" t="s">
        <v>51</v>
      </c>
      <c r="D257" s="66"/>
      <c r="E257" s="102"/>
      <c r="F257" s="68"/>
      <c r="G257" s="71"/>
    </row>
    <row r="258" spans="1:7" ht="31.5" x14ac:dyDescent="0.25">
      <c r="A258" s="65"/>
      <c r="B258" s="72">
        <f>+B257+0.01</f>
        <v>25.01</v>
      </c>
      <c r="C258" s="97" t="s">
        <v>57</v>
      </c>
      <c r="D258" s="72">
        <v>12.9438</v>
      </c>
      <c r="E258" s="75" t="s">
        <v>35</v>
      </c>
      <c r="F258" s="100"/>
      <c r="G258" s="72"/>
    </row>
    <row r="259" spans="1:7" ht="31.5" x14ac:dyDescent="0.25">
      <c r="A259" s="65"/>
      <c r="B259" s="80">
        <f>+B258+0.01</f>
        <v>25.020000000000003</v>
      </c>
      <c r="C259" s="99" t="s">
        <v>60</v>
      </c>
      <c r="D259" s="80">
        <v>14.076000000000004</v>
      </c>
      <c r="E259" s="82" t="s">
        <v>35</v>
      </c>
      <c r="F259" s="77"/>
      <c r="G259" s="80"/>
    </row>
    <row r="260" spans="1:7" ht="15.75" x14ac:dyDescent="0.25">
      <c r="A260" s="65"/>
      <c r="B260" s="94"/>
      <c r="C260" s="95"/>
      <c r="D260" s="94"/>
      <c r="E260" s="96"/>
      <c r="F260" s="94"/>
      <c r="G260" s="94"/>
    </row>
    <row r="261" spans="1:7" ht="15.75" x14ac:dyDescent="0.25">
      <c r="A261" s="65"/>
      <c r="B261" s="66">
        <f>+B257+1</f>
        <v>26</v>
      </c>
      <c r="C261" s="86" t="s">
        <v>62</v>
      </c>
      <c r="D261" s="66"/>
      <c r="E261" s="102"/>
      <c r="F261" s="66"/>
      <c r="G261" s="71"/>
    </row>
    <row r="262" spans="1:7" ht="15.75" x14ac:dyDescent="0.25">
      <c r="A262" s="76"/>
      <c r="B262" s="74">
        <f>+B261+0.01</f>
        <v>26.01</v>
      </c>
      <c r="C262" s="91" t="s">
        <v>243</v>
      </c>
      <c r="D262" s="74">
        <v>1232.6400000000001</v>
      </c>
      <c r="E262" s="92" t="s">
        <v>31</v>
      </c>
      <c r="F262" s="74"/>
      <c r="G262" s="74"/>
    </row>
    <row r="263" spans="1:7" ht="15.75" x14ac:dyDescent="0.25">
      <c r="A263" s="65"/>
      <c r="B263" s="94"/>
      <c r="C263" s="95"/>
      <c r="D263" s="94"/>
      <c r="E263" s="96"/>
      <c r="F263" s="94"/>
      <c r="G263" s="94"/>
    </row>
    <row r="264" spans="1:7" ht="15.75" x14ac:dyDescent="0.25">
      <c r="A264" s="65"/>
      <c r="B264" s="66">
        <f>+B261+1</f>
        <v>27</v>
      </c>
      <c r="C264" s="86" t="s">
        <v>65</v>
      </c>
      <c r="D264" s="66"/>
      <c r="E264" s="102"/>
      <c r="F264" s="66"/>
      <c r="G264" s="71"/>
    </row>
    <row r="265" spans="1:7" ht="15.75" x14ac:dyDescent="0.25">
      <c r="A265" s="65"/>
      <c r="B265" s="72">
        <f>+B264+0.01</f>
        <v>27.01</v>
      </c>
      <c r="C265" s="73" t="s">
        <v>66</v>
      </c>
      <c r="D265" s="72">
        <v>1934.8700000000001</v>
      </c>
      <c r="E265" s="75" t="s">
        <v>31</v>
      </c>
      <c r="F265" s="72"/>
      <c r="G265" s="72"/>
    </row>
    <row r="266" spans="1:7" ht="15.75" x14ac:dyDescent="0.25">
      <c r="A266" s="65"/>
      <c r="B266" s="80">
        <f t="shared" ref="B266:B270" si="22">+B265+0.01</f>
        <v>27.020000000000003</v>
      </c>
      <c r="C266" s="93" t="s">
        <v>67</v>
      </c>
      <c r="D266" s="80">
        <v>1577.96</v>
      </c>
      <c r="E266" s="82" t="s">
        <v>31</v>
      </c>
      <c r="F266" s="80"/>
      <c r="G266" s="80"/>
    </row>
    <row r="267" spans="1:7" ht="15.75" x14ac:dyDescent="0.25">
      <c r="A267" s="65"/>
      <c r="B267" s="80">
        <f t="shared" si="22"/>
        <v>27.030000000000005</v>
      </c>
      <c r="C267" s="93" t="s">
        <v>68</v>
      </c>
      <c r="D267" s="80">
        <v>442.8</v>
      </c>
      <c r="E267" s="82" t="s">
        <v>31</v>
      </c>
      <c r="F267" s="80"/>
      <c r="G267" s="80"/>
    </row>
    <row r="268" spans="1:7" ht="15.75" x14ac:dyDescent="0.25">
      <c r="A268" s="65"/>
      <c r="B268" s="80">
        <f t="shared" si="22"/>
        <v>27.040000000000006</v>
      </c>
      <c r="C268" s="93" t="s">
        <v>69</v>
      </c>
      <c r="D268" s="80">
        <v>356.91</v>
      </c>
      <c r="E268" s="82" t="s">
        <v>31</v>
      </c>
      <c r="F268" s="80"/>
      <c r="G268" s="80"/>
    </row>
    <row r="269" spans="1:7" ht="15.75" x14ac:dyDescent="0.25">
      <c r="A269" s="65"/>
      <c r="B269" s="80">
        <f t="shared" si="22"/>
        <v>27.050000000000008</v>
      </c>
      <c r="C269" s="93" t="s">
        <v>70</v>
      </c>
      <c r="D269" s="80">
        <v>385.85</v>
      </c>
      <c r="E269" s="82" t="s">
        <v>71</v>
      </c>
      <c r="F269" s="80"/>
      <c r="G269" s="80"/>
    </row>
    <row r="270" spans="1:7" ht="15.75" x14ac:dyDescent="0.25">
      <c r="A270" s="65"/>
      <c r="B270" s="80">
        <f t="shared" si="22"/>
        <v>27.060000000000009</v>
      </c>
      <c r="C270" s="93" t="s">
        <v>72</v>
      </c>
      <c r="D270" s="80">
        <v>771.7</v>
      </c>
      <c r="E270" s="82" t="s">
        <v>71</v>
      </c>
      <c r="F270" s="80"/>
      <c r="G270" s="80"/>
    </row>
    <row r="271" spans="1:7" ht="15.75" x14ac:dyDescent="0.25">
      <c r="A271" s="65"/>
      <c r="B271" s="94"/>
      <c r="C271" s="95"/>
      <c r="D271" s="94"/>
      <c r="E271" s="96"/>
      <c r="F271" s="94"/>
      <c r="G271" s="94"/>
    </row>
    <row r="272" spans="1:7" ht="15.75" x14ac:dyDescent="0.25">
      <c r="A272" s="65"/>
      <c r="B272" s="66">
        <f>+B264+1</f>
        <v>28</v>
      </c>
      <c r="C272" s="86" t="s">
        <v>73</v>
      </c>
      <c r="D272" s="66"/>
      <c r="E272" s="102"/>
      <c r="F272" s="66"/>
      <c r="G272" s="71"/>
    </row>
    <row r="273" spans="1:7" ht="15.75" x14ac:dyDescent="0.25">
      <c r="A273" s="76"/>
      <c r="B273" s="103">
        <f>+B272+0.01</f>
        <v>28.01</v>
      </c>
      <c r="C273" s="104" t="s">
        <v>74</v>
      </c>
      <c r="D273" s="103">
        <v>540.54</v>
      </c>
      <c r="E273" s="105" t="s">
        <v>31</v>
      </c>
      <c r="F273" s="103"/>
      <c r="G273" s="103"/>
    </row>
    <row r="274" spans="1:7" ht="15.75" x14ac:dyDescent="0.25">
      <c r="A274" s="65"/>
      <c r="B274" s="80">
        <f t="shared" ref="B274" si="23">+B273+0.01</f>
        <v>28.020000000000003</v>
      </c>
      <c r="C274" s="93" t="s">
        <v>244</v>
      </c>
      <c r="D274" s="80">
        <v>1</v>
      </c>
      <c r="E274" s="82" t="s">
        <v>76</v>
      </c>
      <c r="F274" s="80"/>
      <c r="G274" s="80"/>
    </row>
    <row r="275" spans="1:7" ht="15.75" x14ac:dyDescent="0.25">
      <c r="A275" s="65"/>
      <c r="B275" s="94"/>
      <c r="C275" s="95"/>
      <c r="D275" s="94"/>
      <c r="E275" s="96"/>
      <c r="F275" s="94"/>
      <c r="G275" s="94"/>
    </row>
    <row r="276" spans="1:7" ht="15.75" x14ac:dyDescent="0.25">
      <c r="A276" s="65"/>
      <c r="B276" s="66">
        <f>+B272+1</f>
        <v>29</v>
      </c>
      <c r="C276" s="86" t="s">
        <v>80</v>
      </c>
      <c r="D276" s="66"/>
      <c r="E276" s="102"/>
      <c r="F276" s="66"/>
      <c r="G276" s="71"/>
    </row>
    <row r="277" spans="1:7" ht="15.75" x14ac:dyDescent="0.25">
      <c r="A277" s="65"/>
      <c r="B277" s="72">
        <f>+B276+0.01</f>
        <v>29.01</v>
      </c>
      <c r="C277" s="73" t="s">
        <v>245</v>
      </c>
      <c r="D277" s="100">
        <v>221.77</v>
      </c>
      <c r="E277" s="115" t="s">
        <v>31</v>
      </c>
      <c r="F277" s="100"/>
      <c r="G277" s="100"/>
    </row>
    <row r="278" spans="1:7" ht="15.75" x14ac:dyDescent="0.25">
      <c r="A278" s="65"/>
      <c r="B278" s="80">
        <f t="shared" ref="B278:B279" si="24">+B277+0.01</f>
        <v>29.020000000000003</v>
      </c>
      <c r="C278" s="93" t="s">
        <v>246</v>
      </c>
      <c r="D278" s="106">
        <v>303.33999999999997</v>
      </c>
      <c r="E278" s="108" t="s">
        <v>31</v>
      </c>
      <c r="F278" s="106"/>
      <c r="G278" s="106"/>
    </row>
    <row r="279" spans="1:7" ht="15.75" x14ac:dyDescent="0.25">
      <c r="A279" s="65"/>
      <c r="B279" s="80">
        <f t="shared" si="24"/>
        <v>29.030000000000005</v>
      </c>
      <c r="C279" s="107" t="s">
        <v>82</v>
      </c>
      <c r="D279" s="106">
        <v>79.510000000000005</v>
      </c>
      <c r="E279" s="108" t="s">
        <v>31</v>
      </c>
      <c r="F279" s="106"/>
      <c r="G279" s="106"/>
    </row>
    <row r="280" spans="1:7" ht="15.75" x14ac:dyDescent="0.25">
      <c r="A280" s="65"/>
      <c r="B280" s="94"/>
      <c r="C280" s="95"/>
      <c r="D280" s="94"/>
      <c r="E280" s="96"/>
      <c r="F280" s="94"/>
      <c r="G280" s="94"/>
    </row>
    <row r="281" spans="1:7" ht="15.75" x14ac:dyDescent="0.25">
      <c r="A281" s="65"/>
      <c r="B281" s="66">
        <f>+B276+1</f>
        <v>30</v>
      </c>
      <c r="C281" s="86" t="s">
        <v>91</v>
      </c>
      <c r="D281" s="66"/>
      <c r="E281" s="102"/>
      <c r="F281" s="66"/>
      <c r="G281" s="71"/>
    </row>
    <row r="282" spans="1:7" ht="15.75" x14ac:dyDescent="0.25">
      <c r="A282" s="65"/>
      <c r="B282" s="72">
        <f>+B281+0.01</f>
        <v>30.01</v>
      </c>
      <c r="C282" s="91" t="s">
        <v>247</v>
      </c>
      <c r="D282" s="100">
        <v>204.05</v>
      </c>
      <c r="E282" s="115" t="s">
        <v>71</v>
      </c>
      <c r="F282" s="100"/>
      <c r="G282" s="100"/>
    </row>
    <row r="283" spans="1:7" ht="31.5" x14ac:dyDescent="0.25">
      <c r="A283" s="65"/>
      <c r="B283" s="80">
        <f>+B282+0.01</f>
        <v>30.020000000000003</v>
      </c>
      <c r="C283" s="98" t="s">
        <v>248</v>
      </c>
      <c r="D283" s="106">
        <v>351.99</v>
      </c>
      <c r="E283" s="108" t="s">
        <v>71</v>
      </c>
      <c r="F283" s="106"/>
      <c r="G283" s="106"/>
    </row>
    <row r="284" spans="1:7" ht="15.75" x14ac:dyDescent="0.25">
      <c r="A284" s="65"/>
      <c r="B284" s="94"/>
      <c r="C284" s="95"/>
      <c r="D284" s="94"/>
      <c r="E284" s="96"/>
      <c r="F284" s="94"/>
      <c r="G284" s="94"/>
    </row>
    <row r="285" spans="1:7" ht="15.75" x14ac:dyDescent="0.25">
      <c r="A285" s="65"/>
      <c r="B285" s="66">
        <f>+B281+1</f>
        <v>31</v>
      </c>
      <c r="C285" s="86" t="s">
        <v>96</v>
      </c>
      <c r="D285" s="66"/>
      <c r="E285" s="102"/>
      <c r="F285" s="66"/>
      <c r="G285" s="71"/>
    </row>
    <row r="286" spans="1:7" ht="15.75" x14ac:dyDescent="0.25">
      <c r="A286" s="65"/>
      <c r="B286" s="72">
        <f>+B285+0.01</f>
        <v>31.01</v>
      </c>
      <c r="C286" s="73" t="s">
        <v>97</v>
      </c>
      <c r="D286" s="72">
        <v>442.8</v>
      </c>
      <c r="E286" s="75" t="s">
        <v>31</v>
      </c>
      <c r="F286" s="72"/>
      <c r="G286" s="72"/>
    </row>
    <row r="287" spans="1:7" ht="31.5" x14ac:dyDescent="0.25">
      <c r="A287" s="65"/>
      <c r="B287" s="80">
        <f t="shared" ref="B287:B288" si="25">+B286+0.01</f>
        <v>31.020000000000003</v>
      </c>
      <c r="C287" s="98" t="s">
        <v>249</v>
      </c>
      <c r="D287" s="80">
        <v>30.42</v>
      </c>
      <c r="E287" s="82" t="s">
        <v>31</v>
      </c>
      <c r="F287" s="80"/>
      <c r="G287" s="80"/>
    </row>
    <row r="288" spans="1:7" ht="15.75" x14ac:dyDescent="0.25">
      <c r="A288" s="65"/>
      <c r="B288" s="80">
        <f t="shared" si="25"/>
        <v>31.030000000000005</v>
      </c>
      <c r="C288" s="93" t="s">
        <v>250</v>
      </c>
      <c r="D288" s="80">
        <v>56</v>
      </c>
      <c r="E288" s="82" t="s">
        <v>18</v>
      </c>
      <c r="F288" s="80"/>
      <c r="G288" s="80"/>
    </row>
    <row r="289" spans="1:7" ht="15.75" x14ac:dyDescent="0.25">
      <c r="A289" s="65"/>
      <c r="B289" s="94"/>
      <c r="C289" s="95"/>
      <c r="D289" s="94"/>
      <c r="E289" s="96"/>
      <c r="F289" s="94"/>
      <c r="G289" s="94"/>
    </row>
    <row r="290" spans="1:7" ht="15.75" x14ac:dyDescent="0.25">
      <c r="A290" s="65"/>
      <c r="B290" s="66">
        <f>+B285+1</f>
        <v>32</v>
      </c>
      <c r="C290" s="86" t="s">
        <v>105</v>
      </c>
      <c r="D290" s="66"/>
      <c r="E290" s="102"/>
      <c r="F290" s="66"/>
      <c r="G290" s="71"/>
    </row>
    <row r="291" spans="1:7" ht="31.5" x14ac:dyDescent="0.25">
      <c r="A291" s="65"/>
      <c r="B291" s="72">
        <f>+B290+0.01</f>
        <v>32.01</v>
      </c>
      <c r="C291" s="97" t="s">
        <v>106</v>
      </c>
      <c r="D291" s="72">
        <v>20.189999999999998</v>
      </c>
      <c r="E291" s="75" t="s">
        <v>31</v>
      </c>
      <c r="F291" s="72"/>
      <c r="G291" s="72"/>
    </row>
    <row r="292" spans="1:7" ht="31.5" x14ac:dyDescent="0.25">
      <c r="A292" s="65"/>
      <c r="B292" s="80">
        <f t="shared" ref="B292:B293" si="26">+B291+0.01</f>
        <v>32.019999999999996</v>
      </c>
      <c r="C292" s="99" t="s">
        <v>251</v>
      </c>
      <c r="D292" s="80">
        <v>3.96</v>
      </c>
      <c r="E292" s="82" t="s">
        <v>31</v>
      </c>
      <c r="F292" s="80"/>
      <c r="G292" s="80"/>
    </row>
    <row r="293" spans="1:7" ht="31.5" x14ac:dyDescent="0.25">
      <c r="A293" s="65"/>
      <c r="B293" s="80">
        <f t="shared" si="26"/>
        <v>32.029999999999994</v>
      </c>
      <c r="C293" s="99" t="s">
        <v>252</v>
      </c>
      <c r="D293" s="80">
        <v>3.96</v>
      </c>
      <c r="E293" s="82" t="s">
        <v>31</v>
      </c>
      <c r="F293" s="80"/>
      <c r="G293" s="80"/>
    </row>
    <row r="294" spans="1:7" ht="15.75" x14ac:dyDescent="0.25">
      <c r="A294" s="65"/>
      <c r="B294" s="94"/>
      <c r="C294" s="95"/>
      <c r="D294" s="94"/>
      <c r="E294" s="96"/>
      <c r="F294" s="94"/>
      <c r="G294" s="94"/>
    </row>
    <row r="295" spans="1:7" ht="15.75" x14ac:dyDescent="0.25">
      <c r="A295" s="65"/>
      <c r="B295" s="66">
        <f>+B290+1</f>
        <v>33</v>
      </c>
      <c r="C295" s="86" t="s">
        <v>111</v>
      </c>
      <c r="D295" s="66"/>
      <c r="E295" s="102"/>
      <c r="F295" s="66"/>
      <c r="G295" s="71"/>
    </row>
    <row r="296" spans="1:7" ht="15.75" x14ac:dyDescent="0.25">
      <c r="A296" s="65"/>
      <c r="B296" s="100">
        <f>+B295+0.01</f>
        <v>33.01</v>
      </c>
      <c r="C296" s="114" t="s">
        <v>112</v>
      </c>
      <c r="D296" s="100">
        <v>1577.96</v>
      </c>
      <c r="E296" s="115" t="s">
        <v>31</v>
      </c>
      <c r="F296" s="100"/>
      <c r="G296" s="100"/>
    </row>
    <row r="297" spans="1:7" ht="15.75" x14ac:dyDescent="0.25">
      <c r="A297" s="65"/>
      <c r="B297" s="106">
        <f t="shared" ref="B297:B298" si="27">+B296+0.01</f>
        <v>33.019999999999996</v>
      </c>
      <c r="C297" s="107" t="s">
        <v>113</v>
      </c>
      <c r="D297" s="106">
        <v>356.91</v>
      </c>
      <c r="E297" s="108" t="s">
        <v>31</v>
      </c>
      <c r="F297" s="106"/>
      <c r="G297" s="106"/>
    </row>
    <row r="298" spans="1:7" ht="15.75" x14ac:dyDescent="0.25">
      <c r="A298" s="65"/>
      <c r="B298" s="106">
        <f t="shared" si="27"/>
        <v>33.029999999999994</v>
      </c>
      <c r="C298" s="107" t="s">
        <v>114</v>
      </c>
      <c r="D298" s="106">
        <v>653.49</v>
      </c>
      <c r="E298" s="108" t="s">
        <v>31</v>
      </c>
      <c r="F298" s="106"/>
      <c r="G298" s="106"/>
    </row>
    <row r="299" spans="1:7" ht="15.75" x14ac:dyDescent="0.25">
      <c r="A299" s="65"/>
      <c r="B299" s="94"/>
      <c r="C299" s="95"/>
      <c r="D299" s="94"/>
      <c r="E299" s="96"/>
      <c r="F299" s="94"/>
      <c r="G299" s="94"/>
    </row>
    <row r="300" spans="1:7" ht="15.75" x14ac:dyDescent="0.25">
      <c r="A300" s="65"/>
      <c r="B300" s="66">
        <f>+B295+1</f>
        <v>34</v>
      </c>
      <c r="C300" s="86" t="s">
        <v>253</v>
      </c>
      <c r="D300" s="66"/>
      <c r="E300" s="102"/>
      <c r="F300" s="66"/>
      <c r="G300" s="71"/>
    </row>
    <row r="301" spans="1:7" ht="15.75" x14ac:dyDescent="0.25">
      <c r="A301" s="65"/>
      <c r="B301" s="100">
        <f>+B300+0.01</f>
        <v>34.01</v>
      </c>
      <c r="C301" s="114" t="s">
        <v>254</v>
      </c>
      <c r="D301" s="100">
        <v>124.19999999999999</v>
      </c>
      <c r="E301" s="115" t="s">
        <v>31</v>
      </c>
      <c r="F301" s="100"/>
      <c r="G301" s="100"/>
    </row>
    <row r="302" spans="1:7" ht="15.75" x14ac:dyDescent="0.25">
      <c r="A302" s="65"/>
      <c r="B302" s="94"/>
      <c r="C302" s="95"/>
      <c r="D302" s="94"/>
      <c r="E302" s="96"/>
      <c r="F302" s="94"/>
      <c r="G302" s="94"/>
    </row>
    <row r="303" spans="1:7" ht="15.75" x14ac:dyDescent="0.25">
      <c r="A303" s="65"/>
      <c r="B303" s="66">
        <f>+B300+1</f>
        <v>35</v>
      </c>
      <c r="C303" s="86" t="s">
        <v>255</v>
      </c>
      <c r="D303" s="66"/>
      <c r="E303" s="102"/>
      <c r="F303" s="66"/>
      <c r="G303" s="71"/>
    </row>
    <row r="304" spans="1:7" ht="15.75" x14ac:dyDescent="0.25">
      <c r="A304" s="65"/>
      <c r="B304" s="72">
        <f>+B303+0.01</f>
        <v>35.01</v>
      </c>
      <c r="C304" s="73" t="s">
        <v>256</v>
      </c>
      <c r="D304" s="72">
        <v>12</v>
      </c>
      <c r="E304" s="75" t="s">
        <v>18</v>
      </c>
      <c r="F304" s="72"/>
      <c r="G304" s="72"/>
    </row>
    <row r="305" spans="1:7" ht="15.75" x14ac:dyDescent="0.25">
      <c r="A305" s="65"/>
      <c r="B305" s="80">
        <f t="shared" ref="B305:B310" si="28">+B304+0.01</f>
        <v>35.019999999999996</v>
      </c>
      <c r="C305" s="93" t="s">
        <v>257</v>
      </c>
      <c r="D305" s="80">
        <v>4</v>
      </c>
      <c r="E305" s="82" t="s">
        <v>18</v>
      </c>
      <c r="F305" s="80"/>
      <c r="G305" s="80"/>
    </row>
    <row r="306" spans="1:7" ht="15.75" x14ac:dyDescent="0.25">
      <c r="A306" s="65"/>
      <c r="B306" s="80">
        <f t="shared" si="28"/>
        <v>35.029999999999994</v>
      </c>
      <c r="C306" s="93" t="s">
        <v>258</v>
      </c>
      <c r="D306" s="80">
        <v>2</v>
      </c>
      <c r="E306" s="82" t="s">
        <v>18</v>
      </c>
      <c r="F306" s="80"/>
      <c r="G306" s="80"/>
    </row>
    <row r="307" spans="1:7" ht="15.75" x14ac:dyDescent="0.25">
      <c r="A307" s="65"/>
      <c r="B307" s="80">
        <f t="shared" si="28"/>
        <v>35.039999999999992</v>
      </c>
      <c r="C307" s="93" t="s">
        <v>259</v>
      </c>
      <c r="D307" s="80">
        <v>20</v>
      </c>
      <c r="E307" s="82" t="s">
        <v>18</v>
      </c>
      <c r="F307" s="80"/>
      <c r="G307" s="80"/>
    </row>
    <row r="308" spans="1:7" ht="15.75" x14ac:dyDescent="0.25">
      <c r="A308" s="65"/>
      <c r="B308" s="80">
        <f t="shared" si="28"/>
        <v>35.04999999999999</v>
      </c>
      <c r="C308" s="93" t="s">
        <v>260</v>
      </c>
      <c r="D308" s="80">
        <v>14</v>
      </c>
      <c r="E308" s="82" t="s">
        <v>18</v>
      </c>
      <c r="F308" s="80"/>
      <c r="G308" s="80"/>
    </row>
    <row r="309" spans="1:7" ht="15.75" x14ac:dyDescent="0.25">
      <c r="A309" s="65"/>
      <c r="B309" s="80">
        <f t="shared" si="28"/>
        <v>35.059999999999988</v>
      </c>
      <c r="C309" s="93" t="s">
        <v>126</v>
      </c>
      <c r="D309" s="80">
        <v>5</v>
      </c>
      <c r="E309" s="82" t="s">
        <v>18</v>
      </c>
      <c r="F309" s="80"/>
      <c r="G309" s="80"/>
    </row>
    <row r="310" spans="1:7" ht="15.75" x14ac:dyDescent="0.25">
      <c r="A310" s="65"/>
      <c r="B310" s="80">
        <f t="shared" si="28"/>
        <v>35.069999999999986</v>
      </c>
      <c r="C310" s="93" t="s">
        <v>261</v>
      </c>
      <c r="D310" s="80">
        <v>1</v>
      </c>
      <c r="E310" s="82" t="s">
        <v>18</v>
      </c>
      <c r="F310" s="80"/>
      <c r="G310" s="80"/>
    </row>
    <row r="311" spans="1:7" ht="15.75" x14ac:dyDescent="0.25">
      <c r="A311" s="65"/>
      <c r="B311" s="94"/>
      <c r="C311" s="95"/>
      <c r="D311" s="94"/>
      <c r="E311" s="96"/>
      <c r="F311" s="94"/>
      <c r="G311" s="94"/>
    </row>
    <row r="312" spans="1:7" ht="15.75" x14ac:dyDescent="0.25">
      <c r="A312" s="65"/>
      <c r="B312" s="66">
        <f>+B303+1</f>
        <v>36</v>
      </c>
      <c r="C312" s="86" t="s">
        <v>133</v>
      </c>
      <c r="D312" s="66"/>
      <c r="E312" s="102"/>
      <c r="F312" s="66"/>
      <c r="G312" s="71"/>
    </row>
    <row r="313" spans="1:7" ht="15.75" x14ac:dyDescent="0.25">
      <c r="A313" s="65"/>
      <c r="B313" s="72">
        <f>+B312+0.01</f>
        <v>36.01</v>
      </c>
      <c r="C313" s="110" t="s">
        <v>262</v>
      </c>
      <c r="D313" s="72">
        <v>14</v>
      </c>
      <c r="E313" s="75" t="s">
        <v>18</v>
      </c>
      <c r="F313" s="72"/>
      <c r="G313" s="72"/>
    </row>
    <row r="314" spans="1:7" ht="15.75" x14ac:dyDescent="0.25">
      <c r="A314" s="65"/>
      <c r="B314" s="80">
        <f t="shared" ref="B314:B317" si="29">+B313+0.01</f>
        <v>36.019999999999996</v>
      </c>
      <c r="C314" s="93" t="s">
        <v>263</v>
      </c>
      <c r="D314" s="80">
        <v>12</v>
      </c>
      <c r="E314" s="82" t="s">
        <v>18</v>
      </c>
      <c r="F314" s="80"/>
      <c r="G314" s="80"/>
    </row>
    <row r="315" spans="1:7" ht="15.75" x14ac:dyDescent="0.25">
      <c r="A315" s="65"/>
      <c r="B315" s="80">
        <f t="shared" si="29"/>
        <v>36.029999999999994</v>
      </c>
      <c r="C315" s="93" t="s">
        <v>264</v>
      </c>
      <c r="D315" s="80">
        <v>4</v>
      </c>
      <c r="E315" s="82" t="s">
        <v>18</v>
      </c>
      <c r="F315" s="80"/>
      <c r="G315" s="80"/>
    </row>
    <row r="316" spans="1:7" ht="15.75" x14ac:dyDescent="0.25">
      <c r="A316" s="65"/>
      <c r="B316" s="80">
        <f t="shared" si="29"/>
        <v>36.039999999999992</v>
      </c>
      <c r="C316" s="99" t="s">
        <v>265</v>
      </c>
      <c r="D316" s="80">
        <v>4</v>
      </c>
      <c r="E316" s="82" t="s">
        <v>18</v>
      </c>
      <c r="F316" s="80"/>
      <c r="G316" s="80"/>
    </row>
    <row r="317" spans="1:7" ht="15.75" x14ac:dyDescent="0.25">
      <c r="A317" s="65"/>
      <c r="B317" s="80">
        <f t="shared" si="29"/>
        <v>36.04999999999999</v>
      </c>
      <c r="C317" s="93" t="s">
        <v>266</v>
      </c>
      <c r="D317" s="80">
        <v>1</v>
      </c>
      <c r="E317" s="82" t="s">
        <v>76</v>
      </c>
      <c r="F317" s="80"/>
      <c r="G317" s="80"/>
    </row>
    <row r="318" spans="1:7" ht="15.75" x14ac:dyDescent="0.25">
      <c r="A318" s="112"/>
      <c r="B318" s="140"/>
      <c r="C318" s="101"/>
      <c r="D318" s="94"/>
      <c r="E318" s="141"/>
      <c r="F318" s="140"/>
      <c r="G318" s="140"/>
    </row>
    <row r="319" spans="1:7" ht="15.75" x14ac:dyDescent="0.25">
      <c r="A319" s="112"/>
      <c r="B319" s="66">
        <f>+B312+1</f>
        <v>37</v>
      </c>
      <c r="C319" s="86" t="s">
        <v>151</v>
      </c>
      <c r="D319" s="66"/>
      <c r="E319" s="102"/>
      <c r="F319" s="66"/>
      <c r="G319" s="71"/>
    </row>
    <row r="320" spans="1:7" ht="31.5" x14ac:dyDescent="0.25">
      <c r="A320" s="112"/>
      <c r="B320" s="100">
        <f>+B319+0.01</f>
        <v>37.01</v>
      </c>
      <c r="C320" s="110" t="s">
        <v>267</v>
      </c>
      <c r="D320" s="100">
        <v>6</v>
      </c>
      <c r="E320" s="142" t="s">
        <v>71</v>
      </c>
      <c r="F320" s="100"/>
      <c r="G320" s="143"/>
    </row>
    <row r="321" spans="1:7" ht="31.5" x14ac:dyDescent="0.25">
      <c r="A321" s="112"/>
      <c r="B321" s="106">
        <f t="shared" ref="B321:B322" si="30">+B320+0.01</f>
        <v>37.019999999999996</v>
      </c>
      <c r="C321" s="111" t="s">
        <v>268</v>
      </c>
      <c r="D321" s="106">
        <v>6</v>
      </c>
      <c r="E321" s="144" t="s">
        <v>71</v>
      </c>
      <c r="F321" s="145"/>
      <c r="G321" s="145"/>
    </row>
    <row r="322" spans="1:7" ht="15.75" x14ac:dyDescent="0.25">
      <c r="A322" s="112"/>
      <c r="B322" s="106">
        <f t="shared" si="30"/>
        <v>37.029999999999994</v>
      </c>
      <c r="C322" s="111" t="s">
        <v>269</v>
      </c>
      <c r="D322" s="106">
        <v>26.79</v>
      </c>
      <c r="E322" s="144" t="s">
        <v>71</v>
      </c>
      <c r="F322" s="145"/>
      <c r="G322" s="145"/>
    </row>
    <row r="323" spans="1:7" ht="15.75" x14ac:dyDescent="0.25">
      <c r="A323" s="112"/>
      <c r="B323" s="94"/>
      <c r="C323" s="95"/>
      <c r="D323" s="94"/>
      <c r="E323" s="96"/>
      <c r="F323" s="94"/>
      <c r="G323" s="94"/>
    </row>
    <row r="324" spans="1:7" ht="15.75" x14ac:dyDescent="0.25">
      <c r="A324" s="76"/>
      <c r="B324" s="118">
        <f>+B319+1</f>
        <v>38</v>
      </c>
      <c r="C324" s="119" t="s">
        <v>156</v>
      </c>
      <c r="D324" s="118"/>
      <c r="E324" s="120"/>
      <c r="F324" s="118"/>
      <c r="G324" s="121"/>
    </row>
    <row r="325" spans="1:7" ht="15.75" x14ac:dyDescent="0.25">
      <c r="A325" s="122"/>
      <c r="B325" s="123">
        <f>+B324+0.1</f>
        <v>38.1</v>
      </c>
      <c r="C325" s="124" t="s">
        <v>157</v>
      </c>
      <c r="D325" s="146"/>
      <c r="E325" s="147"/>
      <c r="F325" s="123"/>
      <c r="G325" s="123"/>
    </row>
    <row r="326" spans="1:7" ht="15.75" x14ac:dyDescent="0.25">
      <c r="A326" s="65"/>
      <c r="B326" s="80">
        <f>+B325+0.01</f>
        <v>38.11</v>
      </c>
      <c r="C326" s="93" t="s">
        <v>158</v>
      </c>
      <c r="D326" s="31">
        <v>214</v>
      </c>
      <c r="E326" s="148" t="s">
        <v>18</v>
      </c>
      <c r="F326" s="80"/>
      <c r="G326" s="80"/>
    </row>
    <row r="327" spans="1:7" ht="15.75" x14ac:dyDescent="0.25">
      <c r="A327" s="65"/>
      <c r="B327" s="80">
        <f t="shared" ref="B327:B341" si="31">+B326+0.01</f>
        <v>38.119999999999997</v>
      </c>
      <c r="C327" s="93" t="s">
        <v>159</v>
      </c>
      <c r="D327" s="31">
        <v>10</v>
      </c>
      <c r="E327" s="148" t="s">
        <v>18</v>
      </c>
      <c r="F327" s="80"/>
      <c r="G327" s="80"/>
    </row>
    <row r="328" spans="1:7" ht="15.75" x14ac:dyDescent="0.25">
      <c r="A328" s="65"/>
      <c r="B328" s="80">
        <f t="shared" si="31"/>
        <v>38.129999999999995</v>
      </c>
      <c r="C328" s="93" t="s">
        <v>160</v>
      </c>
      <c r="D328" s="31">
        <v>36</v>
      </c>
      <c r="E328" s="148" t="s">
        <v>18</v>
      </c>
      <c r="F328" s="80"/>
      <c r="G328" s="80"/>
    </row>
    <row r="329" spans="1:7" ht="15.75" x14ac:dyDescent="0.25">
      <c r="A329" s="65"/>
      <c r="B329" s="80">
        <f t="shared" si="31"/>
        <v>38.139999999999993</v>
      </c>
      <c r="C329" s="93" t="s">
        <v>161</v>
      </c>
      <c r="D329" s="31">
        <v>14</v>
      </c>
      <c r="E329" s="148" t="s">
        <v>18</v>
      </c>
      <c r="F329" s="80"/>
      <c r="G329" s="80"/>
    </row>
    <row r="330" spans="1:7" ht="15.75" x14ac:dyDescent="0.25">
      <c r="A330" s="65"/>
      <c r="B330" s="80">
        <f t="shared" si="31"/>
        <v>38.149999999999991</v>
      </c>
      <c r="C330" s="93" t="s">
        <v>163</v>
      </c>
      <c r="D330" s="31">
        <v>4</v>
      </c>
      <c r="E330" s="148" t="s">
        <v>18</v>
      </c>
      <c r="F330" s="80"/>
      <c r="G330" s="80"/>
    </row>
    <row r="331" spans="1:7" ht="15.75" x14ac:dyDescent="0.25">
      <c r="A331" s="65"/>
      <c r="B331" s="80">
        <f t="shared" si="31"/>
        <v>38.159999999999989</v>
      </c>
      <c r="C331" s="93" t="s">
        <v>164</v>
      </c>
      <c r="D331" s="31">
        <v>67</v>
      </c>
      <c r="E331" s="148" t="s">
        <v>18</v>
      </c>
      <c r="F331" s="80"/>
      <c r="G331" s="80"/>
    </row>
    <row r="332" spans="1:7" ht="15.75" x14ac:dyDescent="0.25">
      <c r="A332" s="65"/>
      <c r="B332" s="80">
        <f t="shared" si="31"/>
        <v>38.169999999999987</v>
      </c>
      <c r="C332" s="93" t="s">
        <v>165</v>
      </c>
      <c r="D332" s="31">
        <v>2</v>
      </c>
      <c r="E332" s="148" t="s">
        <v>18</v>
      </c>
      <c r="F332" s="80"/>
      <c r="G332" s="80"/>
    </row>
    <row r="333" spans="1:7" ht="15.75" x14ac:dyDescent="0.25">
      <c r="A333" s="65"/>
      <c r="B333" s="80">
        <f t="shared" si="31"/>
        <v>38.179999999999986</v>
      </c>
      <c r="C333" s="93" t="s">
        <v>167</v>
      </c>
      <c r="D333" s="31">
        <v>20</v>
      </c>
      <c r="E333" s="148" t="s">
        <v>18</v>
      </c>
      <c r="F333" s="80"/>
      <c r="G333" s="80"/>
    </row>
    <row r="334" spans="1:7" ht="15.75" x14ac:dyDescent="0.25">
      <c r="A334" s="65"/>
      <c r="B334" s="80">
        <f t="shared" si="31"/>
        <v>38.189999999999984</v>
      </c>
      <c r="C334" s="93" t="s">
        <v>168</v>
      </c>
      <c r="D334" s="31">
        <v>20</v>
      </c>
      <c r="E334" s="148" t="s">
        <v>18</v>
      </c>
      <c r="F334" s="80"/>
      <c r="G334" s="80"/>
    </row>
    <row r="335" spans="1:7" ht="15.75" x14ac:dyDescent="0.25">
      <c r="A335" s="65"/>
      <c r="B335" s="80">
        <f t="shared" si="31"/>
        <v>38.199999999999982</v>
      </c>
      <c r="C335" s="93" t="s">
        <v>169</v>
      </c>
      <c r="D335" s="31">
        <v>3</v>
      </c>
      <c r="E335" s="148" t="s">
        <v>18</v>
      </c>
      <c r="F335" s="80"/>
      <c r="G335" s="80"/>
    </row>
    <row r="336" spans="1:7" ht="15.75" x14ac:dyDescent="0.25">
      <c r="A336" s="65"/>
      <c r="B336" s="80">
        <f t="shared" si="31"/>
        <v>38.20999999999998</v>
      </c>
      <c r="C336" s="93" t="s">
        <v>172</v>
      </c>
      <c r="D336" s="31">
        <v>36</v>
      </c>
      <c r="E336" s="148" t="s">
        <v>18</v>
      </c>
      <c r="F336" s="80"/>
      <c r="G336" s="80"/>
    </row>
    <row r="337" spans="1:7" ht="15.75" x14ac:dyDescent="0.25">
      <c r="A337" s="65"/>
      <c r="B337" s="80">
        <f t="shared" si="31"/>
        <v>38.219999999999978</v>
      </c>
      <c r="C337" s="93" t="s">
        <v>173</v>
      </c>
      <c r="D337" s="31">
        <v>18</v>
      </c>
      <c r="E337" s="148" t="s">
        <v>18</v>
      </c>
      <c r="F337" s="80"/>
      <c r="G337" s="80"/>
    </row>
    <row r="338" spans="1:7" ht="15.75" x14ac:dyDescent="0.25">
      <c r="A338" s="65"/>
      <c r="B338" s="80">
        <f t="shared" si="31"/>
        <v>38.229999999999976</v>
      </c>
      <c r="C338" s="93" t="s">
        <v>174</v>
      </c>
      <c r="D338" s="31">
        <v>5</v>
      </c>
      <c r="E338" s="148" t="s">
        <v>18</v>
      </c>
      <c r="F338" s="80"/>
      <c r="G338" s="80"/>
    </row>
    <row r="339" spans="1:7" ht="15.75" x14ac:dyDescent="0.25">
      <c r="A339" s="65"/>
      <c r="B339" s="80">
        <f t="shared" si="31"/>
        <v>38.239999999999974</v>
      </c>
      <c r="C339" s="93" t="s">
        <v>175</v>
      </c>
      <c r="D339" s="31">
        <v>3</v>
      </c>
      <c r="E339" s="148" t="s">
        <v>18</v>
      </c>
      <c r="F339" s="80"/>
      <c r="G339" s="80"/>
    </row>
    <row r="340" spans="1:7" ht="15.75" x14ac:dyDescent="0.25">
      <c r="A340" s="65"/>
      <c r="B340" s="80">
        <f t="shared" si="31"/>
        <v>38.249999999999972</v>
      </c>
      <c r="C340" s="93" t="s">
        <v>176</v>
      </c>
      <c r="D340" s="31">
        <v>6</v>
      </c>
      <c r="E340" s="148" t="s">
        <v>18</v>
      </c>
      <c r="F340" s="80"/>
      <c r="G340" s="80"/>
    </row>
    <row r="341" spans="1:7" ht="15.75" x14ac:dyDescent="0.25">
      <c r="A341" s="65"/>
      <c r="B341" s="80">
        <f t="shared" si="31"/>
        <v>38.25999999999997</v>
      </c>
      <c r="C341" s="93" t="s">
        <v>177</v>
      </c>
      <c r="D341" s="31">
        <v>1</v>
      </c>
      <c r="E341" s="148" t="s">
        <v>18</v>
      </c>
      <c r="F341" s="80"/>
      <c r="G341" s="80"/>
    </row>
    <row r="342" spans="1:7" ht="15.75" x14ac:dyDescent="0.25">
      <c r="A342" s="65"/>
      <c r="B342" s="80"/>
      <c r="C342" s="93"/>
      <c r="D342" s="80"/>
      <c r="E342" s="148"/>
      <c r="F342" s="80"/>
      <c r="G342" s="80"/>
    </row>
    <row r="343" spans="1:7" ht="15.75" x14ac:dyDescent="0.25">
      <c r="A343" s="122"/>
      <c r="B343" s="126">
        <f>+B325+0.1</f>
        <v>38.200000000000003</v>
      </c>
      <c r="C343" s="127" t="s">
        <v>178</v>
      </c>
      <c r="D343" s="126"/>
      <c r="E343" s="149"/>
      <c r="F343" s="126"/>
      <c r="G343" s="126"/>
    </row>
    <row r="344" spans="1:7" ht="15.75" x14ac:dyDescent="0.25">
      <c r="A344" s="65"/>
      <c r="B344" s="80">
        <f>+B343+0.01</f>
        <v>38.21</v>
      </c>
      <c r="C344" s="93" t="s">
        <v>179</v>
      </c>
      <c r="D344" s="80">
        <v>101</v>
      </c>
      <c r="E344" s="148" t="s">
        <v>18</v>
      </c>
      <c r="F344" s="80"/>
      <c r="G344" s="80"/>
    </row>
    <row r="345" spans="1:7" ht="15.75" x14ac:dyDescent="0.25">
      <c r="A345" s="65"/>
      <c r="B345" s="80">
        <f t="shared" ref="B345:B352" si="32">+B344+0.01</f>
        <v>38.22</v>
      </c>
      <c r="C345" s="93" t="s">
        <v>270</v>
      </c>
      <c r="D345" s="80">
        <v>2</v>
      </c>
      <c r="E345" s="148" t="s">
        <v>18</v>
      </c>
      <c r="F345" s="80"/>
      <c r="G345" s="80"/>
    </row>
    <row r="346" spans="1:7" ht="15.75" x14ac:dyDescent="0.25">
      <c r="A346" s="65"/>
      <c r="B346" s="80">
        <f t="shared" si="32"/>
        <v>38.229999999999997</v>
      </c>
      <c r="C346" s="93" t="s">
        <v>184</v>
      </c>
      <c r="D346" s="80">
        <v>18</v>
      </c>
      <c r="E346" s="148" t="s">
        <v>18</v>
      </c>
      <c r="F346" s="80"/>
      <c r="G346" s="80"/>
    </row>
    <row r="347" spans="1:7" ht="15.75" x14ac:dyDescent="0.25">
      <c r="A347" s="65"/>
      <c r="B347" s="80">
        <f t="shared" si="32"/>
        <v>38.239999999999995</v>
      </c>
      <c r="C347" s="93" t="s">
        <v>271</v>
      </c>
      <c r="D347" s="80">
        <v>34</v>
      </c>
      <c r="E347" s="148" t="s">
        <v>18</v>
      </c>
      <c r="F347" s="80"/>
      <c r="G347" s="80"/>
    </row>
    <row r="348" spans="1:7" ht="15.75" x14ac:dyDescent="0.25">
      <c r="A348" s="65"/>
      <c r="B348" s="80">
        <f t="shared" si="32"/>
        <v>38.249999999999993</v>
      </c>
      <c r="C348" s="93" t="s">
        <v>186</v>
      </c>
      <c r="D348" s="80">
        <v>2</v>
      </c>
      <c r="E348" s="148" t="s">
        <v>18</v>
      </c>
      <c r="F348" s="80"/>
      <c r="G348" s="80"/>
    </row>
    <row r="349" spans="1:7" ht="15.75" x14ac:dyDescent="0.25">
      <c r="A349" s="65"/>
      <c r="B349" s="80">
        <f t="shared" si="32"/>
        <v>38.259999999999991</v>
      </c>
      <c r="C349" s="93" t="s">
        <v>187</v>
      </c>
      <c r="D349" s="80">
        <v>35</v>
      </c>
      <c r="E349" s="148" t="s">
        <v>18</v>
      </c>
      <c r="F349" s="80"/>
      <c r="G349" s="80"/>
    </row>
    <row r="350" spans="1:7" ht="15.75" x14ac:dyDescent="0.25">
      <c r="A350" s="65"/>
      <c r="B350" s="80">
        <f t="shared" si="32"/>
        <v>38.269999999999989</v>
      </c>
      <c r="C350" s="93" t="s">
        <v>272</v>
      </c>
      <c r="D350" s="80">
        <v>9</v>
      </c>
      <c r="E350" s="148" t="s">
        <v>18</v>
      </c>
      <c r="F350" s="80"/>
      <c r="G350" s="80"/>
    </row>
    <row r="351" spans="1:7" ht="15.75" x14ac:dyDescent="0.25">
      <c r="A351" s="65"/>
      <c r="B351" s="80">
        <f t="shared" si="32"/>
        <v>38.279999999999987</v>
      </c>
      <c r="C351" s="93" t="s">
        <v>273</v>
      </c>
      <c r="D351" s="80">
        <v>2</v>
      </c>
      <c r="E351" s="148" t="s">
        <v>18</v>
      </c>
      <c r="F351" s="80"/>
      <c r="G351" s="80"/>
    </row>
    <row r="352" spans="1:7" ht="15.75" x14ac:dyDescent="0.25">
      <c r="A352" s="65"/>
      <c r="B352" s="80">
        <f t="shared" si="32"/>
        <v>38.289999999999985</v>
      </c>
      <c r="C352" s="93" t="s">
        <v>274</v>
      </c>
      <c r="D352" s="80">
        <v>11</v>
      </c>
      <c r="E352" s="148" t="s">
        <v>18</v>
      </c>
      <c r="F352" s="80"/>
      <c r="G352" s="80"/>
    </row>
    <row r="353" spans="1:7" ht="15.75" x14ac:dyDescent="0.25">
      <c r="A353" s="65"/>
      <c r="B353" s="94"/>
      <c r="C353" s="95"/>
      <c r="D353" s="150"/>
      <c r="E353" s="151"/>
      <c r="F353" s="94"/>
      <c r="G353" s="94"/>
    </row>
    <row r="354" spans="1:7" ht="15.75" x14ac:dyDescent="0.25">
      <c r="A354" s="65"/>
      <c r="B354" s="66">
        <f>+B324+1</f>
        <v>39</v>
      </c>
      <c r="C354" s="86" t="s">
        <v>199</v>
      </c>
      <c r="D354" s="66"/>
      <c r="E354" s="102"/>
      <c r="F354" s="66"/>
      <c r="G354" s="71"/>
    </row>
    <row r="355" spans="1:7" ht="15.75" x14ac:dyDescent="0.25">
      <c r="A355" s="65"/>
      <c r="B355" s="123">
        <f>+B354+0.1</f>
        <v>39.1</v>
      </c>
      <c r="C355" s="132" t="s">
        <v>200</v>
      </c>
      <c r="D355" s="123"/>
      <c r="E355" s="125"/>
      <c r="F355" s="123"/>
      <c r="G355" s="152"/>
    </row>
    <row r="356" spans="1:7" ht="15.75" x14ac:dyDescent="0.25">
      <c r="A356" s="65"/>
      <c r="B356" s="106">
        <f>+B355+0.01</f>
        <v>39.11</v>
      </c>
      <c r="C356" s="78" t="s">
        <v>201</v>
      </c>
      <c r="D356" s="80">
        <v>1</v>
      </c>
      <c r="E356" s="108" t="s">
        <v>18</v>
      </c>
      <c r="F356" s="106"/>
      <c r="G356" s="106"/>
    </row>
    <row r="357" spans="1:7" ht="15.75" x14ac:dyDescent="0.25">
      <c r="A357" s="65"/>
      <c r="B357" s="106">
        <f t="shared" ref="B357:B364" si="33">+B356+0.01</f>
        <v>39.119999999999997</v>
      </c>
      <c r="C357" s="153" t="s">
        <v>202</v>
      </c>
      <c r="D357" s="80">
        <v>1</v>
      </c>
      <c r="E357" s="108" t="s">
        <v>18</v>
      </c>
      <c r="F357" s="106"/>
      <c r="G357" s="106"/>
    </row>
    <row r="358" spans="1:7" ht="15.75" x14ac:dyDescent="0.25">
      <c r="A358" s="65"/>
      <c r="B358" s="106">
        <f t="shared" si="33"/>
        <v>39.129999999999995</v>
      </c>
      <c r="C358" s="78" t="s">
        <v>275</v>
      </c>
      <c r="D358" s="80">
        <v>1</v>
      </c>
      <c r="E358" s="108" t="s">
        <v>18</v>
      </c>
      <c r="F358" s="106"/>
      <c r="G358" s="106"/>
    </row>
    <row r="359" spans="1:7" ht="15.75" x14ac:dyDescent="0.25">
      <c r="A359" s="65"/>
      <c r="B359" s="106">
        <f t="shared" si="33"/>
        <v>39.139999999999993</v>
      </c>
      <c r="C359" s="153" t="s">
        <v>204</v>
      </c>
      <c r="D359" s="80">
        <v>36</v>
      </c>
      <c r="E359" s="108" t="s">
        <v>18</v>
      </c>
      <c r="F359" s="106"/>
      <c r="G359" s="106"/>
    </row>
    <row r="360" spans="1:7" ht="15.75" x14ac:dyDescent="0.25">
      <c r="A360" s="65"/>
      <c r="B360" s="106">
        <f t="shared" si="33"/>
        <v>39.149999999999991</v>
      </c>
      <c r="C360" s="153" t="s">
        <v>276</v>
      </c>
      <c r="D360" s="80">
        <v>18</v>
      </c>
      <c r="E360" s="108" t="s">
        <v>18</v>
      </c>
      <c r="F360" s="106"/>
      <c r="G360" s="106"/>
    </row>
    <row r="361" spans="1:7" ht="15.75" x14ac:dyDescent="0.25">
      <c r="A361" s="65"/>
      <c r="B361" s="106">
        <f t="shared" si="33"/>
        <v>39.159999999999989</v>
      </c>
      <c r="C361" s="153" t="s">
        <v>277</v>
      </c>
      <c r="D361" s="80">
        <v>2</v>
      </c>
      <c r="E361" s="108" t="s">
        <v>18</v>
      </c>
      <c r="F361" s="106"/>
      <c r="G361" s="106"/>
    </row>
    <row r="362" spans="1:7" ht="15.75" x14ac:dyDescent="0.25">
      <c r="A362" s="65"/>
      <c r="B362" s="106">
        <f t="shared" si="33"/>
        <v>39.169999999999987</v>
      </c>
      <c r="C362" s="153" t="s">
        <v>278</v>
      </c>
      <c r="D362" s="77">
        <v>18</v>
      </c>
      <c r="E362" s="108" t="s">
        <v>18</v>
      </c>
      <c r="F362" s="106"/>
      <c r="G362" s="106"/>
    </row>
    <row r="363" spans="1:7" ht="15.75" x14ac:dyDescent="0.25">
      <c r="A363" s="65"/>
      <c r="B363" s="106">
        <f t="shared" si="33"/>
        <v>39.179999999999986</v>
      </c>
      <c r="C363" s="153" t="s">
        <v>279</v>
      </c>
      <c r="D363" s="80">
        <v>18</v>
      </c>
      <c r="E363" s="108" t="s">
        <v>18</v>
      </c>
      <c r="F363" s="106"/>
      <c r="G363" s="106"/>
    </row>
    <row r="364" spans="1:7" ht="15.75" x14ac:dyDescent="0.25">
      <c r="A364" s="65"/>
      <c r="B364" s="106">
        <f t="shared" si="33"/>
        <v>39.189999999999984</v>
      </c>
      <c r="C364" s="93" t="s">
        <v>214</v>
      </c>
      <c r="D364" s="80">
        <v>1</v>
      </c>
      <c r="E364" s="82" t="s">
        <v>76</v>
      </c>
      <c r="F364" s="80"/>
      <c r="G364" s="80"/>
    </row>
    <row r="365" spans="1:7" ht="15.75" x14ac:dyDescent="0.25">
      <c r="A365" s="65"/>
      <c r="B365" s="106"/>
      <c r="C365" s="93"/>
      <c r="D365" s="106"/>
      <c r="E365" s="108"/>
      <c r="F365" s="106"/>
      <c r="G365" s="106"/>
    </row>
    <row r="366" spans="1:7" ht="15.75" x14ac:dyDescent="0.25">
      <c r="A366" s="122"/>
      <c r="B366" s="134">
        <f>+B355+0.1</f>
        <v>39.200000000000003</v>
      </c>
      <c r="C366" s="135" t="s">
        <v>215</v>
      </c>
      <c r="D366" s="126"/>
      <c r="E366" s="136"/>
      <c r="F366" s="134"/>
      <c r="G366" s="134"/>
    </row>
    <row r="367" spans="1:7" ht="15.75" x14ac:dyDescent="0.25">
      <c r="A367" s="65"/>
      <c r="B367" s="106">
        <f>+B366+0.01</f>
        <v>39.21</v>
      </c>
      <c r="C367" s="107" t="s">
        <v>280</v>
      </c>
      <c r="D367" s="80">
        <v>18</v>
      </c>
      <c r="E367" s="108" t="s">
        <v>18</v>
      </c>
      <c r="F367" s="106"/>
      <c r="G367" s="106"/>
    </row>
    <row r="368" spans="1:7" ht="15.75" x14ac:dyDescent="0.25">
      <c r="A368" s="65"/>
      <c r="B368" s="106">
        <f t="shared" ref="B368:B374" si="34">+B367+0.01</f>
        <v>39.22</v>
      </c>
      <c r="C368" s="107" t="s">
        <v>281</v>
      </c>
      <c r="D368" s="80">
        <v>30</v>
      </c>
      <c r="E368" s="108" t="s">
        <v>18</v>
      </c>
      <c r="F368" s="106"/>
      <c r="G368" s="106"/>
    </row>
    <row r="369" spans="1:7" ht="15.75" x14ac:dyDescent="0.25">
      <c r="A369" s="65"/>
      <c r="B369" s="106">
        <f t="shared" si="34"/>
        <v>39.229999999999997</v>
      </c>
      <c r="C369" s="107" t="s">
        <v>282</v>
      </c>
      <c r="D369" s="80">
        <v>30</v>
      </c>
      <c r="E369" s="108" t="s">
        <v>18</v>
      </c>
      <c r="F369" s="106"/>
      <c r="G369" s="106"/>
    </row>
    <row r="370" spans="1:7" ht="15.75" x14ac:dyDescent="0.25">
      <c r="A370" s="65"/>
      <c r="B370" s="106">
        <f t="shared" si="34"/>
        <v>39.239999999999995</v>
      </c>
      <c r="C370" s="107" t="s">
        <v>283</v>
      </c>
      <c r="D370" s="80">
        <v>18</v>
      </c>
      <c r="E370" s="108" t="s">
        <v>18</v>
      </c>
      <c r="F370" s="106"/>
      <c r="G370" s="106"/>
    </row>
    <row r="371" spans="1:7" ht="15.75" x14ac:dyDescent="0.25">
      <c r="A371" s="65"/>
      <c r="B371" s="106">
        <f t="shared" si="34"/>
        <v>39.249999999999993</v>
      </c>
      <c r="C371" s="111" t="s">
        <v>284</v>
      </c>
      <c r="D371" s="80">
        <v>2</v>
      </c>
      <c r="E371" s="108" t="s">
        <v>18</v>
      </c>
      <c r="F371" s="106"/>
      <c r="G371" s="106"/>
    </row>
    <row r="372" spans="1:7" ht="15.75" x14ac:dyDescent="0.25">
      <c r="A372" s="65"/>
      <c r="B372" s="106">
        <f t="shared" si="34"/>
        <v>39.259999999999991</v>
      </c>
      <c r="C372" s="107" t="s">
        <v>221</v>
      </c>
      <c r="D372" s="80">
        <v>2</v>
      </c>
      <c r="E372" s="108" t="s">
        <v>18</v>
      </c>
      <c r="F372" s="106"/>
      <c r="G372" s="106"/>
    </row>
    <row r="373" spans="1:7" ht="15.75" x14ac:dyDescent="0.25">
      <c r="A373" s="65"/>
      <c r="B373" s="106">
        <f t="shared" si="34"/>
        <v>39.269999999999989</v>
      </c>
      <c r="C373" s="111" t="s">
        <v>223</v>
      </c>
      <c r="D373" s="106">
        <v>36</v>
      </c>
      <c r="E373" s="108" t="s">
        <v>18</v>
      </c>
      <c r="F373" s="106"/>
      <c r="G373" s="106"/>
    </row>
    <row r="374" spans="1:7" ht="15.75" x14ac:dyDescent="0.25">
      <c r="A374" s="65"/>
      <c r="B374" s="80">
        <f t="shared" si="34"/>
        <v>39.279999999999987</v>
      </c>
      <c r="C374" s="99" t="s">
        <v>224</v>
      </c>
      <c r="D374" s="80">
        <v>1</v>
      </c>
      <c r="E374" s="82" t="s">
        <v>18</v>
      </c>
      <c r="F374" s="80"/>
      <c r="G374" s="80"/>
    </row>
    <row r="375" spans="1:7" ht="15.75" x14ac:dyDescent="0.25">
      <c r="A375" s="65"/>
      <c r="B375" s="94"/>
      <c r="C375" s="101"/>
      <c r="D375" s="94"/>
      <c r="E375" s="96"/>
      <c r="F375" s="94"/>
      <c r="G375" s="94"/>
    </row>
    <row r="376" spans="1:7" ht="15.75" x14ac:dyDescent="0.25">
      <c r="A376" s="65"/>
      <c r="B376" s="66">
        <f>+B354+1</f>
        <v>40</v>
      </c>
      <c r="C376" s="86" t="s">
        <v>225</v>
      </c>
      <c r="D376" s="66"/>
      <c r="E376" s="102"/>
      <c r="F376" s="66"/>
      <c r="G376" s="71"/>
    </row>
    <row r="377" spans="1:7" ht="31.5" x14ac:dyDescent="0.25">
      <c r="A377" s="65"/>
      <c r="B377" s="100">
        <f>+B376+0.01</f>
        <v>40.01</v>
      </c>
      <c r="C377" s="110" t="s">
        <v>285</v>
      </c>
      <c r="D377" s="100">
        <v>11.67</v>
      </c>
      <c r="E377" s="115" t="s">
        <v>31</v>
      </c>
      <c r="F377" s="100"/>
      <c r="G377" s="100"/>
    </row>
    <row r="378" spans="1:7" ht="15.75" x14ac:dyDescent="0.25">
      <c r="A378" s="65"/>
      <c r="B378" s="94"/>
      <c r="C378" s="95"/>
      <c r="D378" s="94"/>
      <c r="E378" s="96"/>
      <c r="F378" s="94"/>
      <c r="G378" s="94"/>
    </row>
    <row r="379" spans="1:7" ht="15.75" x14ac:dyDescent="0.25">
      <c r="A379" s="65"/>
      <c r="B379" s="66">
        <f>+B376+1</f>
        <v>41</v>
      </c>
      <c r="C379" s="86" t="s">
        <v>234</v>
      </c>
      <c r="D379" s="66"/>
      <c r="E379" s="102"/>
      <c r="F379" s="66"/>
      <c r="G379" s="71"/>
    </row>
    <row r="380" spans="1:7" ht="31.5" x14ac:dyDescent="0.25">
      <c r="A380" s="65"/>
      <c r="B380" s="72">
        <f>+B379+0.01</f>
        <v>41.01</v>
      </c>
      <c r="C380" s="154" t="s">
        <v>286</v>
      </c>
      <c r="D380" s="72">
        <v>1</v>
      </c>
      <c r="E380" s="75" t="s">
        <v>18</v>
      </c>
      <c r="F380" s="72"/>
      <c r="G380" s="72"/>
    </row>
    <row r="381" spans="1:7" ht="15.75" x14ac:dyDescent="0.25">
      <c r="A381" s="65"/>
      <c r="B381" s="80">
        <f t="shared" ref="B381:B389" si="35">+B380+0.01</f>
        <v>41.019999999999996</v>
      </c>
      <c r="C381" s="78" t="s">
        <v>287</v>
      </c>
      <c r="D381" s="80">
        <v>9.1300000000000008</v>
      </c>
      <c r="E381" s="82" t="s">
        <v>71</v>
      </c>
      <c r="F381" s="80"/>
      <c r="G381" s="80"/>
    </row>
    <row r="382" spans="1:7" ht="15.75" x14ac:dyDescent="0.25">
      <c r="A382" s="65"/>
      <c r="B382" s="106">
        <f t="shared" si="35"/>
        <v>41.029999999999994</v>
      </c>
      <c r="C382" s="111" t="s">
        <v>236</v>
      </c>
      <c r="D382" s="106">
        <v>408.26</v>
      </c>
      <c r="E382" s="108" t="s">
        <v>31</v>
      </c>
      <c r="F382" s="106"/>
      <c r="G382" s="106"/>
    </row>
    <row r="383" spans="1:7" ht="31.5" x14ac:dyDescent="0.25">
      <c r="A383" s="65"/>
      <c r="B383" s="80">
        <f t="shared" si="35"/>
        <v>41.039999999999992</v>
      </c>
      <c r="C383" s="111" t="s">
        <v>288</v>
      </c>
      <c r="D383" s="80">
        <v>300.60000000000002</v>
      </c>
      <c r="E383" s="82" t="s">
        <v>31</v>
      </c>
      <c r="F383" s="80"/>
      <c r="G383" s="80"/>
    </row>
    <row r="384" spans="1:7" ht="15.75" x14ac:dyDescent="0.25">
      <c r="A384" s="65"/>
      <c r="B384" s="80">
        <f t="shared" si="35"/>
        <v>41.04999999999999</v>
      </c>
      <c r="C384" s="78" t="s">
        <v>237</v>
      </c>
      <c r="D384" s="80">
        <v>1</v>
      </c>
      <c r="E384" s="82" t="s">
        <v>76</v>
      </c>
      <c r="F384" s="80"/>
      <c r="G384" s="80"/>
    </row>
    <row r="385" spans="1:7" ht="15.75" x14ac:dyDescent="0.25">
      <c r="A385" s="65"/>
      <c r="B385" s="80">
        <f t="shared" si="35"/>
        <v>41.059999999999988</v>
      </c>
      <c r="C385" s="98" t="s">
        <v>289</v>
      </c>
      <c r="D385" s="80">
        <v>1</v>
      </c>
      <c r="E385" s="82" t="s">
        <v>76</v>
      </c>
      <c r="F385" s="80"/>
      <c r="G385" s="80"/>
    </row>
    <row r="386" spans="1:7" ht="15.75" x14ac:dyDescent="0.25">
      <c r="A386" s="76"/>
      <c r="B386" s="80">
        <f t="shared" si="35"/>
        <v>41.069999999999986</v>
      </c>
      <c r="C386" s="98" t="s">
        <v>290</v>
      </c>
      <c r="D386" s="80">
        <v>1</v>
      </c>
      <c r="E386" s="82" t="s">
        <v>76</v>
      </c>
      <c r="F386" s="77"/>
      <c r="G386" s="77"/>
    </row>
    <row r="387" spans="1:7" ht="15.75" x14ac:dyDescent="0.25">
      <c r="A387" s="76"/>
      <c r="B387" s="80">
        <f t="shared" si="35"/>
        <v>41.079999999999984</v>
      </c>
      <c r="C387" s="98" t="s">
        <v>238</v>
      </c>
      <c r="D387" s="80">
        <v>1</v>
      </c>
      <c r="E387" s="82" t="s">
        <v>76</v>
      </c>
      <c r="F387" s="77"/>
      <c r="G387" s="77"/>
    </row>
    <row r="388" spans="1:7" ht="15.75" x14ac:dyDescent="0.25">
      <c r="A388" s="76"/>
      <c r="B388" s="80">
        <f t="shared" si="35"/>
        <v>41.089999999999982</v>
      </c>
      <c r="C388" s="98" t="s">
        <v>239</v>
      </c>
      <c r="D388" s="80">
        <v>1</v>
      </c>
      <c r="E388" s="82" t="s">
        <v>76</v>
      </c>
      <c r="F388" s="77"/>
      <c r="G388" s="77"/>
    </row>
    <row r="389" spans="1:7" ht="15.75" x14ac:dyDescent="0.25">
      <c r="A389" s="65"/>
      <c r="B389" s="80">
        <f t="shared" si="35"/>
        <v>41.09999999999998</v>
      </c>
      <c r="C389" s="93" t="s">
        <v>241</v>
      </c>
      <c r="D389" s="80">
        <v>1</v>
      </c>
      <c r="E389" s="82" t="s">
        <v>76</v>
      </c>
      <c r="F389" s="80"/>
      <c r="G389" s="80"/>
    </row>
    <row r="390" spans="1:7" ht="15.75" x14ac:dyDescent="0.25">
      <c r="A390" s="65"/>
      <c r="B390" s="94"/>
      <c r="C390" s="155"/>
      <c r="D390" s="94"/>
      <c r="E390" s="85"/>
      <c r="F390" s="94"/>
      <c r="G390" s="94"/>
    </row>
    <row r="391" spans="1:7" ht="15.75" x14ac:dyDescent="0.25">
      <c r="A391" s="65"/>
      <c r="B391" s="66">
        <f>+B379+1</f>
        <v>42</v>
      </c>
      <c r="C391" s="86" t="s">
        <v>291</v>
      </c>
      <c r="D391" s="68"/>
      <c r="E391" s="69"/>
      <c r="F391" s="68"/>
      <c r="G391" s="71"/>
    </row>
    <row r="392" spans="1:7" ht="15.75" x14ac:dyDescent="0.25">
      <c r="A392" s="65"/>
      <c r="B392" s="100">
        <f>+B391+0.01</f>
        <v>42.01</v>
      </c>
      <c r="C392" s="104" t="s">
        <v>292</v>
      </c>
      <c r="D392" s="100">
        <v>1</v>
      </c>
      <c r="E392" s="115" t="s">
        <v>18</v>
      </c>
      <c r="F392" s="100"/>
      <c r="G392" s="100"/>
    </row>
    <row r="393" spans="1:7" ht="15.75" x14ac:dyDescent="0.25">
      <c r="A393" s="65"/>
      <c r="B393" s="106">
        <f t="shared" ref="B393:B404" si="36">+B392+0.01</f>
        <v>42.019999999999996</v>
      </c>
      <c r="C393" s="153" t="s">
        <v>293</v>
      </c>
      <c r="D393" s="106">
        <v>4</v>
      </c>
      <c r="E393" s="108" t="s">
        <v>18</v>
      </c>
      <c r="F393" s="106"/>
      <c r="G393" s="106"/>
    </row>
    <row r="394" spans="1:7" ht="15.75" x14ac:dyDescent="0.25">
      <c r="A394" s="65"/>
      <c r="B394" s="106">
        <f t="shared" si="36"/>
        <v>42.029999999999994</v>
      </c>
      <c r="C394" s="153" t="s">
        <v>294</v>
      </c>
      <c r="D394" s="106">
        <v>1</v>
      </c>
      <c r="E394" s="108" t="s">
        <v>18</v>
      </c>
      <c r="F394" s="106"/>
      <c r="G394" s="106"/>
    </row>
    <row r="395" spans="1:7" ht="15.75" x14ac:dyDescent="0.25">
      <c r="A395" s="65"/>
      <c r="B395" s="106">
        <f t="shared" si="36"/>
        <v>42.039999999999992</v>
      </c>
      <c r="C395" s="153" t="s">
        <v>295</v>
      </c>
      <c r="D395" s="106">
        <v>4</v>
      </c>
      <c r="E395" s="108" t="s">
        <v>18</v>
      </c>
      <c r="F395" s="106"/>
      <c r="G395" s="106"/>
    </row>
    <row r="396" spans="1:7" ht="15.75" x14ac:dyDescent="0.25">
      <c r="A396" s="65"/>
      <c r="B396" s="106">
        <f t="shared" si="36"/>
        <v>42.04999999999999</v>
      </c>
      <c r="C396" s="153" t="s">
        <v>296</v>
      </c>
      <c r="D396" s="106">
        <v>1</v>
      </c>
      <c r="E396" s="108" t="s">
        <v>18</v>
      </c>
      <c r="F396" s="106"/>
      <c r="G396" s="106"/>
    </row>
    <row r="397" spans="1:7" ht="15.75" x14ac:dyDescent="0.25">
      <c r="A397" s="65"/>
      <c r="B397" s="106">
        <f t="shared" si="36"/>
        <v>42.059999999999988</v>
      </c>
      <c r="C397" s="153" t="s">
        <v>297</v>
      </c>
      <c r="D397" s="106">
        <v>1</v>
      </c>
      <c r="E397" s="108" t="s">
        <v>18</v>
      </c>
      <c r="F397" s="106"/>
      <c r="G397" s="106"/>
    </row>
    <row r="398" spans="1:7" ht="15.75" x14ac:dyDescent="0.25">
      <c r="A398" s="65"/>
      <c r="B398" s="106">
        <f t="shared" si="36"/>
        <v>42.069999999999986</v>
      </c>
      <c r="C398" s="153" t="s">
        <v>298</v>
      </c>
      <c r="D398" s="106">
        <v>1</v>
      </c>
      <c r="E398" s="108" t="s">
        <v>18</v>
      </c>
      <c r="F398" s="106"/>
      <c r="G398" s="106"/>
    </row>
    <row r="399" spans="1:7" ht="15.75" x14ac:dyDescent="0.25">
      <c r="A399" s="65"/>
      <c r="B399" s="106">
        <f t="shared" si="36"/>
        <v>42.079999999999984</v>
      </c>
      <c r="C399" s="153" t="s">
        <v>299</v>
      </c>
      <c r="D399" s="106">
        <v>10</v>
      </c>
      <c r="E399" s="108" t="s">
        <v>18</v>
      </c>
      <c r="F399" s="106"/>
      <c r="G399" s="106"/>
    </row>
    <row r="400" spans="1:7" ht="15.75" x14ac:dyDescent="0.25">
      <c r="A400" s="65"/>
      <c r="B400" s="106">
        <f t="shared" si="36"/>
        <v>42.089999999999982</v>
      </c>
      <c r="C400" s="153" t="s">
        <v>300</v>
      </c>
      <c r="D400" s="106">
        <v>1</v>
      </c>
      <c r="E400" s="108" t="s">
        <v>18</v>
      </c>
      <c r="F400" s="106"/>
      <c r="G400" s="106"/>
    </row>
    <row r="401" spans="1:7" ht="15.75" x14ac:dyDescent="0.25">
      <c r="A401" s="65"/>
      <c r="B401" s="106">
        <f t="shared" si="36"/>
        <v>42.09999999999998</v>
      </c>
      <c r="C401" s="153" t="s">
        <v>301</v>
      </c>
      <c r="D401" s="106">
        <v>1</v>
      </c>
      <c r="E401" s="108" t="s">
        <v>18</v>
      </c>
      <c r="F401" s="106"/>
      <c r="G401" s="106"/>
    </row>
    <row r="402" spans="1:7" ht="15.75" x14ac:dyDescent="0.25">
      <c r="A402" s="65"/>
      <c r="B402" s="106">
        <f t="shared" si="36"/>
        <v>42.109999999999978</v>
      </c>
      <c r="C402" s="153" t="s">
        <v>302</v>
      </c>
      <c r="D402" s="106">
        <v>1</v>
      </c>
      <c r="E402" s="108" t="s">
        <v>18</v>
      </c>
      <c r="F402" s="106"/>
      <c r="G402" s="106"/>
    </row>
    <row r="403" spans="1:7" ht="15.75" x14ac:dyDescent="0.25">
      <c r="A403" s="65"/>
      <c r="B403" s="80">
        <f t="shared" si="36"/>
        <v>42.119999999999976</v>
      </c>
      <c r="C403" s="78" t="s">
        <v>303</v>
      </c>
      <c r="D403" s="80">
        <v>1</v>
      </c>
      <c r="E403" s="82" t="s">
        <v>18</v>
      </c>
      <c r="F403" s="80"/>
      <c r="G403" s="80"/>
    </row>
    <row r="404" spans="1:7" ht="15.75" x14ac:dyDescent="0.25">
      <c r="A404" s="65"/>
      <c r="B404" s="80">
        <f t="shared" si="36"/>
        <v>42.129999999999974</v>
      </c>
      <c r="C404" s="99" t="s">
        <v>304</v>
      </c>
      <c r="D404" s="80">
        <v>1</v>
      </c>
      <c r="E404" s="82" t="s">
        <v>76</v>
      </c>
      <c r="F404" s="80"/>
      <c r="G404" s="80"/>
    </row>
    <row r="405" spans="1:7" ht="15.75" x14ac:dyDescent="0.25">
      <c r="A405" s="65"/>
      <c r="B405" s="94"/>
      <c r="C405" s="155"/>
      <c r="D405" s="94"/>
      <c r="E405" s="96"/>
      <c r="F405" s="94"/>
      <c r="G405" s="94"/>
    </row>
    <row r="406" spans="1:7" ht="15.75" x14ac:dyDescent="0.25">
      <c r="A406" s="65"/>
      <c r="B406" s="66">
        <f>+B391+1</f>
        <v>43</v>
      </c>
      <c r="C406" s="86" t="s">
        <v>305</v>
      </c>
      <c r="D406" s="66"/>
      <c r="E406" s="102"/>
      <c r="F406" s="66"/>
      <c r="G406" s="71"/>
    </row>
    <row r="407" spans="1:7" ht="15.75" x14ac:dyDescent="0.25">
      <c r="A407" s="65"/>
      <c r="B407" s="72">
        <f>+B406+0.01</f>
        <v>43.01</v>
      </c>
      <c r="C407" s="156" t="s">
        <v>306</v>
      </c>
      <c r="D407" s="72">
        <v>1</v>
      </c>
      <c r="E407" s="75" t="s">
        <v>18</v>
      </c>
      <c r="F407" s="72"/>
      <c r="G407" s="72"/>
    </row>
    <row r="408" spans="1:7" ht="15.75" x14ac:dyDescent="0.25">
      <c r="A408" s="65"/>
      <c r="B408" s="80">
        <f>+B407+0.01</f>
        <v>43.019999999999996</v>
      </c>
      <c r="C408" s="99" t="s">
        <v>307</v>
      </c>
      <c r="D408" s="80">
        <v>1</v>
      </c>
      <c r="E408" s="82" t="s">
        <v>76</v>
      </c>
      <c r="F408" s="80"/>
      <c r="G408" s="80"/>
    </row>
    <row r="409" spans="1:7" ht="15.75" x14ac:dyDescent="0.25">
      <c r="A409" s="65"/>
      <c r="B409" s="94"/>
      <c r="C409" s="101"/>
      <c r="D409" s="94"/>
      <c r="E409" s="96"/>
      <c r="F409" s="94"/>
      <c r="G409" s="94"/>
    </row>
    <row r="410" spans="1:7" ht="15.75" x14ac:dyDescent="0.25">
      <c r="A410" s="65"/>
      <c r="B410" s="66">
        <f>+B406+1</f>
        <v>44</v>
      </c>
      <c r="C410" s="86" t="s">
        <v>308</v>
      </c>
      <c r="D410" s="66"/>
      <c r="E410" s="102"/>
      <c r="F410" s="66"/>
      <c r="G410" s="71"/>
    </row>
    <row r="411" spans="1:7" ht="15.75" x14ac:dyDescent="0.25">
      <c r="A411" s="65"/>
      <c r="B411" s="100">
        <f>+B410+0.01</f>
        <v>44.01</v>
      </c>
      <c r="C411" s="110" t="s">
        <v>309</v>
      </c>
      <c r="D411" s="100">
        <v>3</v>
      </c>
      <c r="E411" s="115" t="s">
        <v>18</v>
      </c>
      <c r="F411" s="100"/>
      <c r="G411" s="100"/>
    </row>
    <row r="412" spans="1:7" ht="15.75" x14ac:dyDescent="0.25">
      <c r="A412" s="65"/>
      <c r="B412" s="106">
        <f t="shared" ref="B412:B414" si="37">+B411+0.01</f>
        <v>44.019999999999996</v>
      </c>
      <c r="C412" s="111" t="s">
        <v>310</v>
      </c>
      <c r="D412" s="106">
        <v>1</v>
      </c>
      <c r="E412" s="108" t="s">
        <v>18</v>
      </c>
      <c r="F412" s="106"/>
      <c r="G412" s="106"/>
    </row>
    <row r="413" spans="1:7" ht="15.75" x14ac:dyDescent="0.25">
      <c r="A413" s="65"/>
      <c r="B413" s="106">
        <f t="shared" si="37"/>
        <v>44.029999999999994</v>
      </c>
      <c r="C413" s="111" t="s">
        <v>311</v>
      </c>
      <c r="D413" s="106">
        <v>1</v>
      </c>
      <c r="E413" s="108" t="s">
        <v>18</v>
      </c>
      <c r="F413" s="106"/>
      <c r="G413" s="106"/>
    </row>
    <row r="414" spans="1:7" ht="15.75" x14ac:dyDescent="0.25">
      <c r="A414" s="65"/>
      <c r="B414" s="106">
        <f t="shared" si="37"/>
        <v>44.039999999999992</v>
      </c>
      <c r="C414" s="111" t="s">
        <v>312</v>
      </c>
      <c r="D414" s="106">
        <v>3</v>
      </c>
      <c r="E414" s="108" t="s">
        <v>18</v>
      </c>
      <c r="F414" s="106"/>
      <c r="G414" s="106"/>
    </row>
    <row r="415" spans="1:7" ht="15.75" x14ac:dyDescent="0.25">
      <c r="A415" s="65"/>
      <c r="B415" s="94"/>
      <c r="C415" s="95"/>
      <c r="D415" s="94"/>
      <c r="E415" s="96"/>
      <c r="F415" s="94"/>
      <c r="G415" s="94"/>
    </row>
    <row r="416" spans="1:7" ht="15.75" x14ac:dyDescent="0.25">
      <c r="A416" s="65"/>
      <c r="B416" s="66">
        <f>+B410+1</f>
        <v>45</v>
      </c>
      <c r="C416" s="157" t="s">
        <v>313</v>
      </c>
      <c r="D416" s="66"/>
      <c r="E416" s="102"/>
      <c r="F416" s="66"/>
      <c r="G416" s="66"/>
    </row>
    <row r="417" spans="1:7" ht="15.75" x14ac:dyDescent="0.25">
      <c r="A417" s="65"/>
      <c r="B417" s="158"/>
      <c r="C417" s="159"/>
      <c r="D417" s="158"/>
      <c r="E417" s="61"/>
      <c r="F417" s="158"/>
      <c r="G417" s="158"/>
    </row>
    <row r="418" spans="1:7" ht="15.75" x14ac:dyDescent="0.25">
      <c r="A418" s="65"/>
      <c r="B418" s="66">
        <f>+B416+1</f>
        <v>46</v>
      </c>
      <c r="C418" s="86" t="s">
        <v>314</v>
      </c>
      <c r="D418" s="160"/>
      <c r="E418" s="69"/>
      <c r="F418" s="68"/>
      <c r="G418" s="68"/>
    </row>
    <row r="419" spans="1:7" ht="15.75" x14ac:dyDescent="0.25">
      <c r="A419" s="65"/>
      <c r="B419" s="100">
        <f>+B418+0.01</f>
        <v>46.01</v>
      </c>
      <c r="C419" s="114" t="s">
        <v>315</v>
      </c>
      <c r="D419" s="161">
        <v>0.1</v>
      </c>
      <c r="E419" s="115"/>
      <c r="F419" s="100"/>
      <c r="G419" s="100"/>
    </row>
    <row r="420" spans="1:7" ht="15.75" x14ac:dyDescent="0.25">
      <c r="A420" s="65"/>
      <c r="B420" s="106">
        <f t="shared" ref="B420:B422" si="38">+B419+0.01</f>
        <v>46.019999999999996</v>
      </c>
      <c r="C420" s="107" t="s">
        <v>316</v>
      </c>
      <c r="D420" s="162">
        <v>0.03</v>
      </c>
      <c r="E420" s="108"/>
      <c r="F420" s="106"/>
      <c r="G420" s="106"/>
    </row>
    <row r="421" spans="1:7" ht="15.75" x14ac:dyDescent="0.25">
      <c r="A421" s="65"/>
      <c r="B421" s="106">
        <f t="shared" si="38"/>
        <v>46.029999999999994</v>
      </c>
      <c r="C421" s="107" t="s">
        <v>317</v>
      </c>
      <c r="D421" s="162">
        <v>2.5000000000000001E-2</v>
      </c>
      <c r="E421" s="108"/>
      <c r="F421" s="106"/>
      <c r="G421" s="106"/>
    </row>
    <row r="422" spans="1:7" ht="15.75" x14ac:dyDescent="0.25">
      <c r="A422" s="65"/>
      <c r="B422" s="106">
        <f t="shared" si="38"/>
        <v>46.039999999999992</v>
      </c>
      <c r="C422" s="107" t="s">
        <v>318</v>
      </c>
      <c r="D422" s="162">
        <v>3.5000000000000003E-2</v>
      </c>
      <c r="E422" s="108"/>
      <c r="F422" s="106"/>
      <c r="G422" s="106"/>
    </row>
    <row r="423" spans="1:7" ht="15.75" x14ac:dyDescent="0.25">
      <c r="A423" s="65"/>
      <c r="B423" s="164"/>
      <c r="C423" s="95"/>
      <c r="D423" s="164"/>
      <c r="E423" s="96"/>
      <c r="F423" s="94"/>
      <c r="G423" s="94"/>
    </row>
    <row r="424" spans="1:7" ht="15.75" x14ac:dyDescent="0.25">
      <c r="A424" s="122"/>
      <c r="B424" s="66">
        <f>+B418+1</f>
        <v>47</v>
      </c>
      <c r="C424" s="117" t="s">
        <v>319</v>
      </c>
      <c r="D424" s="165"/>
      <c r="E424" s="102"/>
      <c r="F424" s="66"/>
      <c r="G424" s="66">
        <f>+SUM(G419:G422)</f>
        <v>0</v>
      </c>
    </row>
    <row r="425" spans="1:7" ht="15.75" x14ac:dyDescent="0.25">
      <c r="A425" s="65"/>
      <c r="B425" s="158"/>
      <c r="C425" s="159"/>
      <c r="D425" s="158"/>
      <c r="E425" s="61"/>
      <c r="F425" s="158"/>
      <c r="G425" s="158"/>
    </row>
    <row r="426" spans="1:7" ht="15.75" x14ac:dyDescent="0.25">
      <c r="A426" s="65"/>
      <c r="B426" s="66">
        <f>+B424+1</f>
        <v>48</v>
      </c>
      <c r="C426" s="117" t="s">
        <v>320</v>
      </c>
      <c r="D426" s="166">
        <v>0.18</v>
      </c>
      <c r="E426" s="102"/>
      <c r="F426" s="66"/>
      <c r="G426" s="66">
        <f>+(SUM(G416+G424)/10)*D426</f>
        <v>0</v>
      </c>
    </row>
    <row r="427" spans="1:7" ht="15.75" x14ac:dyDescent="0.25">
      <c r="A427" s="65"/>
      <c r="B427" s="158"/>
      <c r="C427" s="159"/>
      <c r="D427" s="158"/>
      <c r="E427" s="61"/>
      <c r="F427" s="158"/>
      <c r="G427" s="158"/>
    </row>
    <row r="428" spans="1:7" ht="15.75" x14ac:dyDescent="0.25">
      <c r="A428" s="65"/>
      <c r="B428" s="66">
        <f>+B426+1</f>
        <v>49</v>
      </c>
      <c r="C428" s="117" t="s">
        <v>321</v>
      </c>
      <c r="D428" s="165"/>
      <c r="E428" s="102"/>
      <c r="F428" s="66"/>
      <c r="G428" s="66">
        <f>+G416+G424+G426</f>
        <v>0</v>
      </c>
    </row>
    <row r="429" spans="1:7" ht="15.75" x14ac:dyDescent="0.25">
      <c r="A429" s="65"/>
      <c r="D429"/>
      <c r="F429"/>
      <c r="G429"/>
    </row>
    <row r="430" spans="1:7" x14ac:dyDescent="0.25">
      <c r="D430"/>
      <c r="F430"/>
      <c r="G430"/>
    </row>
    <row r="431" spans="1:7" x14ac:dyDescent="0.25">
      <c r="D431"/>
      <c r="F431"/>
      <c r="G431"/>
    </row>
    <row r="432" spans="1:7" x14ac:dyDescent="0.25">
      <c r="D432"/>
      <c r="F432"/>
      <c r="G432"/>
    </row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972AD-069D-44BF-B663-E076A81D4519}">
  <dimension ref="A1:G239"/>
  <sheetViews>
    <sheetView topLeftCell="A6" workbookViewId="0">
      <selection activeCell="F14" sqref="F14"/>
    </sheetView>
  </sheetViews>
  <sheetFormatPr baseColWidth="10" defaultColWidth="9.140625" defaultRowHeight="15" x14ac:dyDescent="0.25"/>
  <cols>
    <col min="1" max="1" width="5.7109375" customWidth="1"/>
    <col min="2" max="2" width="12.7109375" customWidth="1"/>
    <col min="3" max="3" width="78.7109375" customWidth="1"/>
    <col min="4" max="4" width="16.7109375" style="167" customWidth="1"/>
    <col min="5" max="5" width="16.7109375" customWidth="1"/>
    <col min="6" max="7" width="20.7109375" style="167" customWidth="1"/>
  </cols>
  <sheetData>
    <row r="1" spans="1:7" ht="15.75" x14ac:dyDescent="0.25">
      <c r="A1" s="1"/>
      <c r="B1" s="2"/>
      <c r="C1" s="3"/>
      <c r="D1" s="4"/>
      <c r="E1" s="4"/>
      <c r="F1" s="4"/>
      <c r="G1" s="53"/>
    </row>
    <row r="2" spans="1:7" ht="15.75" x14ac:dyDescent="0.25">
      <c r="A2" s="1"/>
      <c r="B2" s="7"/>
      <c r="C2" s="1"/>
      <c r="D2" s="4"/>
      <c r="E2" s="4"/>
      <c r="F2" s="4"/>
      <c r="G2" s="53"/>
    </row>
    <row r="3" spans="1:7" ht="15.75" x14ac:dyDescent="0.25">
      <c r="A3" s="1"/>
      <c r="B3" s="7"/>
      <c r="C3" s="8"/>
      <c r="D3" s="4"/>
      <c r="E3" s="4"/>
      <c r="F3" s="4"/>
      <c r="G3" s="53"/>
    </row>
    <row r="4" spans="1:7" ht="15.75" x14ac:dyDescent="0.25">
      <c r="A4" s="1"/>
      <c r="B4" s="7"/>
      <c r="C4" s="9"/>
      <c r="D4" s="4"/>
      <c r="E4" s="4"/>
      <c r="F4" s="4"/>
      <c r="G4" s="53"/>
    </row>
    <row r="5" spans="1:7" ht="15.75" x14ac:dyDescent="0.25">
      <c r="A5" s="1"/>
      <c r="B5" s="7"/>
      <c r="C5" s="1"/>
      <c r="D5" s="4"/>
      <c r="E5" s="4"/>
      <c r="F5" s="4"/>
      <c r="G5" s="53"/>
    </row>
    <row r="6" spans="1:7" ht="15.75" x14ac:dyDescent="0.25">
      <c r="A6" s="1"/>
      <c r="B6" s="7"/>
      <c r="C6" s="1"/>
      <c r="D6" s="4"/>
      <c r="E6" s="4"/>
      <c r="F6" s="4"/>
      <c r="G6" s="53"/>
    </row>
    <row r="7" spans="1:7" ht="15.75" x14ac:dyDescent="0.25">
      <c r="A7" s="1"/>
      <c r="B7" s="7"/>
      <c r="C7" s="1"/>
      <c r="D7" s="4"/>
      <c r="E7" s="4"/>
      <c r="F7" s="4"/>
      <c r="G7" s="53"/>
    </row>
    <row r="8" spans="1:7" ht="15.75" x14ac:dyDescent="0.25">
      <c r="A8" s="1"/>
      <c r="B8" s="7"/>
      <c r="C8" s="1"/>
      <c r="D8" s="4"/>
      <c r="E8" s="4"/>
      <c r="F8" s="4"/>
      <c r="G8" s="53"/>
    </row>
    <row r="9" spans="1:7" ht="15.75" x14ac:dyDescent="0.25">
      <c r="A9" s="65"/>
      <c r="B9" s="185" t="s">
        <v>1</v>
      </c>
      <c r="C9" s="185"/>
      <c r="D9" s="168"/>
      <c r="E9" s="169"/>
      <c r="F9" s="168"/>
      <c r="G9" s="168"/>
    </row>
    <row r="10" spans="1:7" ht="15.75" x14ac:dyDescent="0.25">
      <c r="A10" s="65"/>
      <c r="B10" s="8" t="s">
        <v>2</v>
      </c>
      <c r="C10" s="56" t="s">
        <v>3</v>
      </c>
      <c r="D10" s="168"/>
      <c r="E10" s="169"/>
      <c r="F10" s="168"/>
      <c r="G10" s="168"/>
    </row>
    <row r="11" spans="1:7" ht="15.75" x14ac:dyDescent="0.25">
      <c r="A11" s="65"/>
      <c r="B11" s="8" t="s">
        <v>4</v>
      </c>
      <c r="C11" s="57" t="s">
        <v>322</v>
      </c>
      <c r="D11" s="168"/>
      <c r="E11" s="169"/>
      <c r="F11" s="168"/>
      <c r="G11" s="168"/>
    </row>
    <row r="12" spans="1:7" ht="15.75" x14ac:dyDescent="0.25">
      <c r="A12" s="65"/>
      <c r="B12" s="8" t="s">
        <v>25</v>
      </c>
      <c r="C12" s="58" t="s">
        <v>323</v>
      </c>
      <c r="D12" s="168"/>
      <c r="E12" s="169"/>
      <c r="F12" s="168"/>
      <c r="G12" s="168"/>
    </row>
    <row r="13" spans="1:7" ht="15.75" x14ac:dyDescent="0.25">
      <c r="A13" s="65"/>
      <c r="B13" s="8" t="s">
        <v>7</v>
      </c>
      <c r="C13" s="57" t="s">
        <v>8</v>
      </c>
      <c r="D13" s="168"/>
      <c r="E13" s="169"/>
      <c r="F13" s="168"/>
      <c r="G13" s="168"/>
    </row>
    <row r="14" spans="1:7" ht="15.75" x14ac:dyDescent="0.25">
      <c r="A14" s="59"/>
      <c r="B14" s="7"/>
      <c r="C14" s="60"/>
      <c r="D14" s="2"/>
      <c r="E14" s="61"/>
      <c r="F14" s="2"/>
      <c r="G14" s="2"/>
    </row>
    <row r="15" spans="1:7" ht="15.75" x14ac:dyDescent="0.25">
      <c r="B15" s="18" t="s">
        <v>9</v>
      </c>
      <c r="C15" s="63" t="s">
        <v>27</v>
      </c>
      <c r="D15" s="18" t="s">
        <v>11</v>
      </c>
      <c r="E15" s="64" t="s">
        <v>12</v>
      </c>
      <c r="F15" s="18" t="s">
        <v>28</v>
      </c>
      <c r="G15" s="18" t="s">
        <v>13</v>
      </c>
    </row>
    <row r="16" spans="1:7" ht="15.75" x14ac:dyDescent="0.25">
      <c r="B16" s="66">
        <v>1</v>
      </c>
      <c r="C16" s="67" t="s">
        <v>29</v>
      </c>
      <c r="D16" s="68"/>
      <c r="E16" s="69"/>
      <c r="F16" s="68"/>
      <c r="G16" s="71">
        <f>+SUBTOTAL(9,G17:G22)</f>
        <v>0</v>
      </c>
    </row>
    <row r="17" spans="2:7" ht="15.75" x14ac:dyDescent="0.25">
      <c r="B17" s="72">
        <f>+B16+0.01</f>
        <v>1.01</v>
      </c>
      <c r="C17" s="73" t="s">
        <v>30</v>
      </c>
      <c r="D17" s="72">
        <v>486.1</v>
      </c>
      <c r="E17" s="75" t="s">
        <v>31</v>
      </c>
      <c r="F17" s="72"/>
      <c r="G17" s="72"/>
    </row>
    <row r="18" spans="2:7" ht="15.75" x14ac:dyDescent="0.25">
      <c r="B18" s="80">
        <f t="shared" ref="B18:B21" si="0">+B17+0.01</f>
        <v>1.02</v>
      </c>
      <c r="C18" s="93" t="s">
        <v>32</v>
      </c>
      <c r="D18" s="77">
        <v>2</v>
      </c>
      <c r="E18" s="79" t="s">
        <v>33</v>
      </c>
      <c r="F18" s="77"/>
      <c r="G18" s="80"/>
    </row>
    <row r="19" spans="2:7" ht="15.75" x14ac:dyDescent="0.25">
      <c r="B19" s="80">
        <f t="shared" si="0"/>
        <v>1.03</v>
      </c>
      <c r="C19" s="93" t="s">
        <v>34</v>
      </c>
      <c r="D19" s="80">
        <v>145.83000000000001</v>
      </c>
      <c r="E19" s="82" t="s">
        <v>35</v>
      </c>
      <c r="F19" s="80"/>
      <c r="G19" s="80"/>
    </row>
    <row r="20" spans="2:7" ht="15.75" x14ac:dyDescent="0.25">
      <c r="B20" s="80">
        <f t="shared" si="0"/>
        <v>1.04</v>
      </c>
      <c r="C20" s="93" t="s">
        <v>36</v>
      </c>
      <c r="D20" s="80">
        <v>145.83000000000001</v>
      </c>
      <c r="E20" s="82" t="s">
        <v>35</v>
      </c>
      <c r="F20" s="80"/>
      <c r="G20" s="80"/>
    </row>
    <row r="21" spans="2:7" ht="15.75" x14ac:dyDescent="0.25">
      <c r="B21" s="80">
        <f t="shared" si="0"/>
        <v>1.05</v>
      </c>
      <c r="C21" s="93" t="s">
        <v>37</v>
      </c>
      <c r="D21" s="80">
        <v>189.57900000000004</v>
      </c>
      <c r="E21" s="82" t="s">
        <v>35</v>
      </c>
      <c r="F21" s="80"/>
      <c r="G21" s="80"/>
    </row>
    <row r="22" spans="2:7" ht="15.75" x14ac:dyDescent="0.25">
      <c r="B22" s="106"/>
      <c r="C22" s="107"/>
      <c r="D22" s="106"/>
      <c r="E22" s="108"/>
      <c r="F22" s="106"/>
      <c r="G22" s="106"/>
    </row>
    <row r="23" spans="2:7" ht="15.75" x14ac:dyDescent="0.25">
      <c r="B23" s="88"/>
      <c r="C23" s="89" t="s">
        <v>40</v>
      </c>
      <c r="D23" s="88"/>
      <c r="E23" s="90"/>
      <c r="F23" s="88"/>
      <c r="G23" s="88"/>
    </row>
    <row r="24" spans="2:7" ht="15.75" x14ac:dyDescent="0.25">
      <c r="B24" s="66">
        <f>+B16+1</f>
        <v>2</v>
      </c>
      <c r="C24" s="86" t="s">
        <v>41</v>
      </c>
      <c r="D24" s="68"/>
      <c r="E24" s="69"/>
      <c r="F24" s="68"/>
      <c r="G24" s="71"/>
    </row>
    <row r="25" spans="2:7" ht="15.75" x14ac:dyDescent="0.25">
      <c r="B25" s="72">
        <f>+B24+0.01</f>
        <v>2.0099999999999998</v>
      </c>
      <c r="C25" s="73" t="s">
        <v>324</v>
      </c>
      <c r="D25" s="72">
        <v>78.251999999999995</v>
      </c>
      <c r="E25" s="75" t="s">
        <v>35</v>
      </c>
      <c r="F25" s="72"/>
      <c r="G25" s="72"/>
    </row>
    <row r="26" spans="2:7" ht="15.75" x14ac:dyDescent="0.25">
      <c r="B26" s="80">
        <f t="shared" ref="B26:B33" si="1">+B25+0.01</f>
        <v>2.0199999999999996</v>
      </c>
      <c r="C26" s="93" t="s">
        <v>325</v>
      </c>
      <c r="D26" s="80">
        <v>31.68</v>
      </c>
      <c r="E26" s="82" t="s">
        <v>35</v>
      </c>
      <c r="F26" s="80"/>
      <c r="G26" s="80"/>
    </row>
    <row r="27" spans="2:7" ht="15.75" x14ac:dyDescent="0.25">
      <c r="B27" s="80">
        <f t="shared" si="1"/>
        <v>2.0299999999999994</v>
      </c>
      <c r="C27" s="93" t="s">
        <v>326</v>
      </c>
      <c r="D27" s="80">
        <v>7</v>
      </c>
      <c r="E27" s="82" t="s">
        <v>35</v>
      </c>
      <c r="F27" s="80"/>
      <c r="G27" s="80"/>
    </row>
    <row r="28" spans="2:7" ht="15.75" x14ac:dyDescent="0.25">
      <c r="B28" s="80">
        <f t="shared" si="1"/>
        <v>2.0399999999999991</v>
      </c>
      <c r="C28" s="93" t="s">
        <v>45</v>
      </c>
      <c r="D28" s="80">
        <v>39.125999999999991</v>
      </c>
      <c r="E28" s="82" t="s">
        <v>35</v>
      </c>
      <c r="F28" s="80"/>
      <c r="G28" s="80"/>
    </row>
    <row r="29" spans="2:7" ht="15.75" x14ac:dyDescent="0.25">
      <c r="B29" s="80">
        <f t="shared" si="1"/>
        <v>2.0499999999999989</v>
      </c>
      <c r="C29" s="93" t="s">
        <v>46</v>
      </c>
      <c r="D29" s="80">
        <v>17.819999999999997</v>
      </c>
      <c r="E29" s="82" t="s">
        <v>35</v>
      </c>
      <c r="F29" s="80"/>
      <c r="G29" s="80"/>
    </row>
    <row r="30" spans="2:7" ht="15.75" x14ac:dyDescent="0.25">
      <c r="B30" s="80">
        <f t="shared" si="1"/>
        <v>2.0599999999999987</v>
      </c>
      <c r="C30" s="93" t="s">
        <v>47</v>
      </c>
      <c r="D30" s="80">
        <v>4.7039999999999997</v>
      </c>
      <c r="E30" s="82" t="s">
        <v>35</v>
      </c>
      <c r="F30" s="80"/>
      <c r="G30" s="80"/>
    </row>
    <row r="31" spans="2:7" ht="15.75" x14ac:dyDescent="0.25">
      <c r="B31" s="80">
        <f t="shared" si="1"/>
        <v>2.0699999999999985</v>
      </c>
      <c r="C31" s="93" t="s">
        <v>37</v>
      </c>
      <c r="D31" s="80">
        <v>71.866600000000005</v>
      </c>
      <c r="E31" s="82" t="s">
        <v>35</v>
      </c>
      <c r="F31" s="80"/>
      <c r="G31" s="80"/>
    </row>
    <row r="32" spans="2:7" ht="15.75" x14ac:dyDescent="0.25">
      <c r="B32" s="80">
        <f t="shared" si="1"/>
        <v>2.0799999999999983</v>
      </c>
      <c r="C32" s="153" t="s">
        <v>49</v>
      </c>
      <c r="D32" s="163">
        <v>801.54199999999992</v>
      </c>
      <c r="E32" s="108" t="s">
        <v>31</v>
      </c>
      <c r="F32" s="106"/>
      <c r="G32" s="106"/>
    </row>
    <row r="33" spans="2:7" ht="15.75" x14ac:dyDescent="0.25">
      <c r="B33" s="80">
        <f t="shared" si="1"/>
        <v>2.0899999999999981</v>
      </c>
      <c r="C33" s="153" t="s">
        <v>50</v>
      </c>
      <c r="D33" s="163">
        <v>801.54199999999992</v>
      </c>
      <c r="E33" s="108" t="s">
        <v>31</v>
      </c>
      <c r="F33" s="106"/>
      <c r="G33" s="106"/>
    </row>
    <row r="34" spans="2:7" ht="15.75" x14ac:dyDescent="0.25">
      <c r="B34" s="106"/>
      <c r="C34" s="107"/>
      <c r="D34" s="106"/>
      <c r="E34" s="108"/>
      <c r="F34" s="106"/>
      <c r="G34" s="106"/>
    </row>
    <row r="35" spans="2:7" ht="15.75" x14ac:dyDescent="0.25">
      <c r="B35" s="66">
        <f>+B24+1</f>
        <v>3</v>
      </c>
      <c r="C35" s="86" t="s">
        <v>51</v>
      </c>
      <c r="D35" s="68"/>
      <c r="E35" s="69"/>
      <c r="F35" s="68"/>
      <c r="G35" s="71"/>
    </row>
    <row r="36" spans="2:7" ht="31.5" x14ac:dyDescent="0.25">
      <c r="B36" s="72">
        <f>+B35+0.01</f>
        <v>3.01</v>
      </c>
      <c r="C36" s="97" t="s">
        <v>52</v>
      </c>
      <c r="D36" s="72">
        <v>19.562999999999999</v>
      </c>
      <c r="E36" s="75" t="s">
        <v>35</v>
      </c>
      <c r="F36" s="72"/>
      <c r="G36" s="72"/>
    </row>
    <row r="37" spans="2:7" ht="31.5" x14ac:dyDescent="0.25">
      <c r="B37" s="80">
        <f t="shared" ref="B37:B39" si="2">+B36+0.01</f>
        <v>3.0199999999999996</v>
      </c>
      <c r="C37" s="99" t="s">
        <v>327</v>
      </c>
      <c r="D37" s="80">
        <v>12.671999999999999</v>
      </c>
      <c r="E37" s="82" t="s">
        <v>35</v>
      </c>
      <c r="F37" s="80"/>
      <c r="G37" s="80"/>
    </row>
    <row r="38" spans="2:7" ht="31.5" x14ac:dyDescent="0.25">
      <c r="B38" s="80">
        <f t="shared" si="2"/>
        <v>3.0299999999999994</v>
      </c>
      <c r="C38" s="99" t="s">
        <v>328</v>
      </c>
      <c r="D38" s="80">
        <v>2.1</v>
      </c>
      <c r="E38" s="82" t="s">
        <v>35</v>
      </c>
      <c r="F38" s="80"/>
      <c r="G38" s="80"/>
    </row>
    <row r="39" spans="2:7" ht="31.5" x14ac:dyDescent="0.25">
      <c r="B39" s="80">
        <f t="shared" si="2"/>
        <v>3.0399999999999991</v>
      </c>
      <c r="C39" s="99" t="s">
        <v>329</v>
      </c>
      <c r="D39" s="80">
        <v>7.9525000000000006</v>
      </c>
      <c r="E39" s="82" t="s">
        <v>35</v>
      </c>
      <c r="F39" s="80"/>
      <c r="G39" s="80"/>
    </row>
    <row r="40" spans="2:7" ht="15.75" x14ac:dyDescent="0.25">
      <c r="B40" s="94"/>
      <c r="C40" s="95"/>
      <c r="D40" s="94"/>
      <c r="E40" s="96"/>
      <c r="F40" s="94"/>
      <c r="G40" s="94"/>
    </row>
    <row r="41" spans="2:7" ht="15.75" x14ac:dyDescent="0.25">
      <c r="B41" s="66">
        <f>+B35+1</f>
        <v>4</v>
      </c>
      <c r="C41" s="86" t="s">
        <v>62</v>
      </c>
      <c r="D41" s="68"/>
      <c r="E41" s="69"/>
      <c r="F41" s="68"/>
      <c r="G41" s="71"/>
    </row>
    <row r="42" spans="2:7" ht="15.75" x14ac:dyDescent="0.25">
      <c r="B42" s="72">
        <f>+B41+0.01</f>
        <v>4.01</v>
      </c>
      <c r="C42" s="73" t="s">
        <v>63</v>
      </c>
      <c r="D42" s="72">
        <v>127.24000000000001</v>
      </c>
      <c r="E42" s="75" t="s">
        <v>31</v>
      </c>
      <c r="F42" s="72"/>
      <c r="G42" s="72"/>
    </row>
    <row r="43" spans="2:7" ht="15.75" x14ac:dyDescent="0.25">
      <c r="B43" s="94"/>
      <c r="C43" s="95"/>
      <c r="D43" s="94"/>
      <c r="E43" s="96"/>
      <c r="F43" s="94"/>
      <c r="G43" s="94"/>
    </row>
    <row r="44" spans="2:7" ht="15.75" x14ac:dyDescent="0.25">
      <c r="B44" s="88"/>
      <c r="C44" s="89" t="s">
        <v>56</v>
      </c>
      <c r="D44" s="88"/>
      <c r="E44" s="90"/>
      <c r="F44" s="88"/>
      <c r="G44" s="88"/>
    </row>
    <row r="45" spans="2:7" ht="15.75" x14ac:dyDescent="0.25">
      <c r="B45" s="66">
        <f>+B41+1</f>
        <v>5</v>
      </c>
      <c r="C45" s="86" t="s">
        <v>51</v>
      </c>
      <c r="D45" s="68"/>
      <c r="E45" s="69"/>
      <c r="F45" s="68"/>
      <c r="G45" s="71"/>
    </row>
    <row r="46" spans="2:7" ht="31.5" x14ac:dyDescent="0.25">
      <c r="B46" s="72">
        <f>+B45+0.01</f>
        <v>5.01</v>
      </c>
      <c r="C46" s="97" t="s">
        <v>330</v>
      </c>
      <c r="D46" s="72">
        <v>0.91000000000000025</v>
      </c>
      <c r="E46" s="75" t="s">
        <v>35</v>
      </c>
      <c r="F46" s="72"/>
      <c r="G46" s="72"/>
    </row>
    <row r="47" spans="2:7" ht="31.5" x14ac:dyDescent="0.25">
      <c r="B47" s="80">
        <f t="shared" ref="B47:B53" si="3">+B46+0.01</f>
        <v>5.0199999999999996</v>
      </c>
      <c r="C47" s="98" t="s">
        <v>331</v>
      </c>
      <c r="D47" s="80">
        <v>6.2369999999999992</v>
      </c>
      <c r="E47" s="82" t="s">
        <v>35</v>
      </c>
      <c r="F47" s="80"/>
      <c r="G47" s="80"/>
    </row>
    <row r="48" spans="2:7" ht="31.5" x14ac:dyDescent="0.25">
      <c r="B48" s="80">
        <f t="shared" si="3"/>
        <v>5.0299999999999994</v>
      </c>
      <c r="C48" s="99" t="s">
        <v>332</v>
      </c>
      <c r="D48" s="80">
        <v>10.50855</v>
      </c>
      <c r="E48" s="82" t="s">
        <v>35</v>
      </c>
      <c r="F48" s="80"/>
      <c r="G48" s="80"/>
    </row>
    <row r="49" spans="2:7" ht="31.5" x14ac:dyDescent="0.25">
      <c r="B49" s="80">
        <f t="shared" si="3"/>
        <v>5.0399999999999991</v>
      </c>
      <c r="C49" s="99" t="s">
        <v>333</v>
      </c>
      <c r="D49" s="80">
        <v>8.8689999999999998</v>
      </c>
      <c r="E49" s="82" t="s">
        <v>35</v>
      </c>
      <c r="F49" s="80"/>
      <c r="G49" s="80"/>
    </row>
    <row r="50" spans="2:7" ht="31.5" x14ac:dyDescent="0.25">
      <c r="B50" s="80">
        <f t="shared" si="3"/>
        <v>5.0499999999999989</v>
      </c>
      <c r="C50" s="99" t="s">
        <v>334</v>
      </c>
      <c r="D50" s="80">
        <v>1.9040000000000001</v>
      </c>
      <c r="E50" s="82" t="s">
        <v>35</v>
      </c>
      <c r="F50" s="80"/>
      <c r="G50" s="80"/>
    </row>
    <row r="51" spans="2:7" ht="31.5" x14ac:dyDescent="0.25">
      <c r="B51" s="80">
        <f t="shared" si="3"/>
        <v>5.0599999999999987</v>
      </c>
      <c r="C51" s="98" t="s">
        <v>335</v>
      </c>
      <c r="D51" s="80">
        <v>30.424499999999995</v>
      </c>
      <c r="E51" s="82" t="s">
        <v>35</v>
      </c>
      <c r="F51" s="80"/>
      <c r="G51" s="80"/>
    </row>
    <row r="52" spans="2:7" ht="31.5" x14ac:dyDescent="0.25">
      <c r="B52" s="80">
        <f t="shared" si="3"/>
        <v>5.0699999999999985</v>
      </c>
      <c r="C52" s="99" t="s">
        <v>336</v>
      </c>
      <c r="D52" s="80">
        <v>486.1</v>
      </c>
      <c r="E52" s="82" t="s">
        <v>31</v>
      </c>
      <c r="F52" s="80"/>
      <c r="G52" s="80"/>
    </row>
    <row r="53" spans="2:7" ht="31.5" x14ac:dyDescent="0.25">
      <c r="B53" s="80">
        <f t="shared" si="3"/>
        <v>5.0799999999999983</v>
      </c>
      <c r="C53" s="99" t="s">
        <v>337</v>
      </c>
      <c r="D53" s="80">
        <v>0.66000000000000014</v>
      </c>
      <c r="E53" s="82" t="s">
        <v>35</v>
      </c>
      <c r="F53" s="80"/>
      <c r="G53" s="80"/>
    </row>
    <row r="54" spans="2:7" ht="31.5" x14ac:dyDescent="0.25">
      <c r="B54" s="80">
        <f>+B53+0.01</f>
        <v>5.0899999999999981</v>
      </c>
      <c r="C54" s="99" t="s">
        <v>58</v>
      </c>
      <c r="D54" s="80">
        <v>0.08</v>
      </c>
      <c r="E54" s="82" t="s">
        <v>35</v>
      </c>
      <c r="F54" s="80"/>
      <c r="G54" s="80"/>
    </row>
    <row r="55" spans="2:7" ht="15.75" x14ac:dyDescent="0.25">
      <c r="B55" s="94"/>
      <c r="C55" s="101"/>
      <c r="D55" s="83"/>
      <c r="E55" s="96"/>
      <c r="F55" s="94"/>
      <c r="G55" s="94"/>
    </row>
    <row r="56" spans="2:7" ht="15.75" x14ac:dyDescent="0.25">
      <c r="B56" s="66">
        <f>+B45+1</f>
        <v>6</v>
      </c>
      <c r="C56" s="86" t="s">
        <v>62</v>
      </c>
      <c r="D56" s="66"/>
      <c r="E56" s="102"/>
      <c r="F56" s="66"/>
      <c r="G56" s="71"/>
    </row>
    <row r="57" spans="2:7" ht="15.75" x14ac:dyDescent="0.25">
      <c r="B57" s="72">
        <f>+B56+0.01</f>
        <v>6.01</v>
      </c>
      <c r="C57" s="73" t="s">
        <v>63</v>
      </c>
      <c r="D57" s="72">
        <v>401.92</v>
      </c>
      <c r="E57" s="75" t="s">
        <v>31</v>
      </c>
      <c r="F57" s="72"/>
      <c r="G57" s="72"/>
    </row>
    <row r="58" spans="2:7" ht="15.75" x14ac:dyDescent="0.25">
      <c r="B58" s="80">
        <f t="shared" ref="B58:B59" si="4">+B57+0.01</f>
        <v>6.02</v>
      </c>
      <c r="C58" s="93" t="s">
        <v>243</v>
      </c>
      <c r="D58" s="80">
        <v>10</v>
      </c>
      <c r="E58" s="82" t="s">
        <v>31</v>
      </c>
      <c r="F58" s="80"/>
      <c r="G58" s="80"/>
    </row>
    <row r="59" spans="2:7" ht="15.75" x14ac:dyDescent="0.25">
      <c r="B59" s="80">
        <f t="shared" si="4"/>
        <v>6.0299999999999994</v>
      </c>
      <c r="C59" s="93" t="s">
        <v>338</v>
      </c>
      <c r="D59" s="80">
        <v>25.95</v>
      </c>
      <c r="E59" s="82" t="s">
        <v>31</v>
      </c>
      <c r="F59" s="80"/>
      <c r="G59" s="80"/>
    </row>
    <row r="60" spans="2:7" ht="15.75" x14ac:dyDescent="0.25">
      <c r="B60" s="94"/>
      <c r="C60" s="95"/>
      <c r="D60" s="94"/>
      <c r="E60" s="96"/>
      <c r="F60" s="94"/>
      <c r="G60" s="94"/>
    </row>
    <row r="61" spans="2:7" ht="15.75" x14ac:dyDescent="0.25">
      <c r="B61" s="66">
        <f>+B56+1</f>
        <v>7</v>
      </c>
      <c r="C61" s="86" t="s">
        <v>65</v>
      </c>
      <c r="D61" s="66"/>
      <c r="E61" s="102"/>
      <c r="F61" s="66"/>
      <c r="G61" s="71"/>
    </row>
    <row r="62" spans="2:7" ht="15.75" x14ac:dyDescent="0.25">
      <c r="B62" s="72">
        <f>+B61+0.01</f>
        <v>7.01</v>
      </c>
      <c r="C62" s="73" t="s">
        <v>66</v>
      </c>
      <c r="D62" s="72">
        <v>967.45999999999992</v>
      </c>
      <c r="E62" s="75" t="s">
        <v>31</v>
      </c>
      <c r="F62" s="72"/>
      <c r="G62" s="72"/>
    </row>
    <row r="63" spans="2:7" ht="15.75" x14ac:dyDescent="0.25">
      <c r="B63" s="80">
        <f t="shared" ref="B63:B68" si="5">+B62+0.01</f>
        <v>7.02</v>
      </c>
      <c r="C63" s="93" t="s">
        <v>339</v>
      </c>
      <c r="D63" s="80">
        <v>567.57999999999993</v>
      </c>
      <c r="E63" s="82" t="s">
        <v>31</v>
      </c>
      <c r="F63" s="80"/>
      <c r="G63" s="80"/>
    </row>
    <row r="64" spans="2:7" ht="15.75" x14ac:dyDescent="0.25">
      <c r="B64" s="80">
        <f t="shared" si="5"/>
        <v>7.0299999999999994</v>
      </c>
      <c r="C64" s="93" t="s">
        <v>340</v>
      </c>
      <c r="D64" s="80">
        <v>101.84</v>
      </c>
      <c r="E64" s="82" t="s">
        <v>31</v>
      </c>
      <c r="F64" s="80"/>
      <c r="G64" s="80"/>
    </row>
    <row r="65" spans="2:7" ht="15.75" x14ac:dyDescent="0.25">
      <c r="B65" s="80">
        <f t="shared" si="5"/>
        <v>7.0399999999999991</v>
      </c>
      <c r="C65" s="93" t="s">
        <v>69</v>
      </c>
      <c r="D65" s="80">
        <v>268.72000000000003</v>
      </c>
      <c r="E65" s="82" t="s">
        <v>31</v>
      </c>
      <c r="F65" s="80"/>
      <c r="G65" s="80"/>
    </row>
    <row r="66" spans="2:7" ht="15.75" x14ac:dyDescent="0.25">
      <c r="B66" s="80">
        <f t="shared" si="5"/>
        <v>7.0499999999999989</v>
      </c>
      <c r="C66" s="93" t="s">
        <v>341</v>
      </c>
      <c r="D66" s="80">
        <v>131.16</v>
      </c>
      <c r="E66" s="82" t="s">
        <v>31</v>
      </c>
      <c r="F66" s="80"/>
      <c r="G66" s="80"/>
    </row>
    <row r="67" spans="2:7" ht="15.75" x14ac:dyDescent="0.25">
      <c r="B67" s="80">
        <f t="shared" si="5"/>
        <v>7.0599999999999987</v>
      </c>
      <c r="C67" s="93" t="s">
        <v>342</v>
      </c>
      <c r="D67" s="80">
        <v>152.44999999999999</v>
      </c>
      <c r="E67" s="82" t="s">
        <v>71</v>
      </c>
      <c r="F67" s="80"/>
      <c r="G67" s="80"/>
    </row>
    <row r="68" spans="2:7" ht="15.75" x14ac:dyDescent="0.25">
      <c r="B68" s="80">
        <f t="shared" si="5"/>
        <v>7.0699999999999985</v>
      </c>
      <c r="C68" s="93" t="s">
        <v>343</v>
      </c>
      <c r="D68" s="80">
        <v>304.89999999999998</v>
      </c>
      <c r="E68" s="82" t="s">
        <v>71</v>
      </c>
      <c r="F68" s="80"/>
      <c r="G68" s="80"/>
    </row>
    <row r="69" spans="2:7" ht="15.75" x14ac:dyDescent="0.25">
      <c r="B69" s="94"/>
      <c r="C69" s="95"/>
      <c r="D69" s="94"/>
      <c r="E69" s="96"/>
      <c r="F69" s="94"/>
      <c r="G69" s="94"/>
    </row>
    <row r="70" spans="2:7" ht="15.75" x14ac:dyDescent="0.25">
      <c r="B70" s="66">
        <f>+B61+1</f>
        <v>8</v>
      </c>
      <c r="C70" s="86" t="s">
        <v>80</v>
      </c>
      <c r="D70" s="66"/>
      <c r="E70" s="102"/>
      <c r="F70" s="66"/>
      <c r="G70" s="71"/>
    </row>
    <row r="71" spans="2:7" ht="15.75" x14ac:dyDescent="0.25">
      <c r="B71" s="72">
        <f>+B70+0.01</f>
        <v>8.01</v>
      </c>
      <c r="C71" s="154" t="s">
        <v>344</v>
      </c>
      <c r="D71" s="72">
        <v>46.77</v>
      </c>
      <c r="E71" s="75" t="s">
        <v>31</v>
      </c>
      <c r="F71" s="72"/>
      <c r="G71" s="72"/>
    </row>
    <row r="72" spans="2:7" ht="15.75" x14ac:dyDescent="0.25">
      <c r="B72" s="77">
        <f t="shared" ref="B72:B73" si="6">+B71+0.01</f>
        <v>8.02</v>
      </c>
      <c r="C72" s="78" t="s">
        <v>345</v>
      </c>
      <c r="D72" s="77">
        <v>37.78</v>
      </c>
      <c r="E72" s="79" t="s">
        <v>31</v>
      </c>
      <c r="F72" s="77"/>
      <c r="G72" s="77"/>
    </row>
    <row r="73" spans="2:7" ht="15.75" x14ac:dyDescent="0.25">
      <c r="B73" s="77">
        <f t="shared" si="6"/>
        <v>8.0299999999999994</v>
      </c>
      <c r="C73" s="78" t="s">
        <v>346</v>
      </c>
      <c r="D73" s="80">
        <v>227.07</v>
      </c>
      <c r="E73" s="82" t="s">
        <v>31</v>
      </c>
      <c r="F73" s="80"/>
      <c r="G73" s="80"/>
    </row>
    <row r="74" spans="2:7" ht="15.75" x14ac:dyDescent="0.25">
      <c r="B74" s="83"/>
      <c r="C74" s="95"/>
      <c r="D74" s="94"/>
      <c r="E74" s="85"/>
      <c r="F74" s="94"/>
      <c r="G74" s="94"/>
    </row>
    <row r="75" spans="2:7" ht="15.75" x14ac:dyDescent="0.25">
      <c r="B75" s="66">
        <f>+B70+1</f>
        <v>9</v>
      </c>
      <c r="C75" s="86" t="s">
        <v>91</v>
      </c>
      <c r="D75" s="68"/>
      <c r="E75" s="69"/>
      <c r="F75" s="68"/>
      <c r="G75" s="71"/>
    </row>
    <row r="76" spans="2:7" ht="15.75" x14ac:dyDescent="0.25">
      <c r="B76" s="72">
        <f>+B75+0.01</f>
        <v>9.01</v>
      </c>
      <c r="C76" s="91" t="s">
        <v>347</v>
      </c>
      <c r="D76" s="72">
        <v>41.15</v>
      </c>
      <c r="E76" s="75" t="s">
        <v>71</v>
      </c>
      <c r="F76" s="72"/>
      <c r="G76" s="72"/>
    </row>
    <row r="77" spans="2:7" ht="15.75" x14ac:dyDescent="0.25">
      <c r="B77" s="83"/>
      <c r="C77" s="95"/>
      <c r="D77" s="94"/>
      <c r="E77" s="96"/>
      <c r="F77" s="94"/>
      <c r="G77" s="94"/>
    </row>
    <row r="78" spans="2:7" ht="15.75" x14ac:dyDescent="0.25">
      <c r="B78" s="66">
        <f>+B75+1</f>
        <v>10</v>
      </c>
      <c r="C78" s="86" t="s">
        <v>96</v>
      </c>
      <c r="D78" s="68"/>
      <c r="E78" s="69"/>
      <c r="F78" s="68"/>
      <c r="G78" s="71"/>
    </row>
    <row r="79" spans="2:7" ht="15.75" x14ac:dyDescent="0.25">
      <c r="B79" s="74">
        <f>+B78+0.01</f>
        <v>10.01</v>
      </c>
      <c r="C79" s="91" t="s">
        <v>348</v>
      </c>
      <c r="D79" s="74">
        <v>106.33</v>
      </c>
      <c r="E79" s="92" t="s">
        <v>31</v>
      </c>
      <c r="F79" s="74"/>
      <c r="G79" s="74"/>
    </row>
    <row r="80" spans="2:7" ht="31.5" x14ac:dyDescent="0.25">
      <c r="B80" s="80">
        <f t="shared" ref="B80:B81" si="7">+B79+0.01</f>
        <v>10.02</v>
      </c>
      <c r="C80" s="98" t="s">
        <v>349</v>
      </c>
      <c r="D80" s="77">
        <v>5.04</v>
      </c>
      <c r="E80" s="79" t="s">
        <v>31</v>
      </c>
      <c r="F80" s="77"/>
      <c r="G80" s="77"/>
    </row>
    <row r="81" spans="2:7" ht="15.75" x14ac:dyDescent="0.25">
      <c r="B81" s="77">
        <f t="shared" si="7"/>
        <v>10.029999999999999</v>
      </c>
      <c r="C81" s="78" t="s">
        <v>350</v>
      </c>
      <c r="D81" s="77">
        <v>28</v>
      </c>
      <c r="E81" s="79" t="s">
        <v>18</v>
      </c>
      <c r="F81" s="77"/>
      <c r="G81" s="77"/>
    </row>
    <row r="82" spans="2:7" ht="15.75" x14ac:dyDescent="0.25">
      <c r="B82" s="83"/>
      <c r="C82" s="95"/>
      <c r="D82" s="94"/>
      <c r="E82" s="96"/>
      <c r="F82" s="94"/>
      <c r="G82" s="170"/>
    </row>
    <row r="83" spans="2:7" ht="15.75" x14ac:dyDescent="0.25">
      <c r="B83" s="66">
        <f>+B78+1</f>
        <v>11</v>
      </c>
      <c r="C83" s="86" t="s">
        <v>105</v>
      </c>
      <c r="D83" s="68"/>
      <c r="E83" s="69"/>
      <c r="F83" s="66"/>
      <c r="G83" s="171"/>
    </row>
    <row r="84" spans="2:7" ht="31.5" x14ac:dyDescent="0.25">
      <c r="B84" s="72">
        <f>+B83+0.01</f>
        <v>11.01</v>
      </c>
      <c r="C84" s="154" t="s">
        <v>351</v>
      </c>
      <c r="D84" s="72">
        <v>3.08</v>
      </c>
      <c r="E84" s="75" t="s">
        <v>31</v>
      </c>
      <c r="F84" s="172"/>
      <c r="G84" s="80"/>
    </row>
    <row r="85" spans="2:7" ht="31.5" x14ac:dyDescent="0.25">
      <c r="B85" s="80">
        <f>+B84+0.01</f>
        <v>11.02</v>
      </c>
      <c r="C85" s="98" t="s">
        <v>352</v>
      </c>
      <c r="D85" s="80">
        <v>7.7100000000000009</v>
      </c>
      <c r="E85" s="82" t="s">
        <v>31</v>
      </c>
      <c r="F85" s="113"/>
      <c r="G85" s="80"/>
    </row>
    <row r="86" spans="2:7" ht="15.75" x14ac:dyDescent="0.25">
      <c r="B86" s="83"/>
      <c r="C86" s="95"/>
      <c r="D86" s="94"/>
      <c r="E86" s="96"/>
      <c r="F86" s="94"/>
      <c r="G86" s="94"/>
    </row>
    <row r="87" spans="2:7" ht="15.75" x14ac:dyDescent="0.25">
      <c r="B87" s="66">
        <f>+B83+1</f>
        <v>12</v>
      </c>
      <c r="C87" s="86" t="s">
        <v>111</v>
      </c>
      <c r="D87" s="68"/>
      <c r="E87" s="69"/>
      <c r="F87" s="66"/>
      <c r="G87" s="71"/>
    </row>
    <row r="88" spans="2:7" ht="15.75" x14ac:dyDescent="0.25">
      <c r="B88" s="100">
        <f>+B87+0.01</f>
        <v>12.01</v>
      </c>
      <c r="C88" s="114" t="s">
        <v>112</v>
      </c>
      <c r="D88" s="100">
        <v>567.57999999999993</v>
      </c>
      <c r="E88" s="115" t="s">
        <v>31</v>
      </c>
      <c r="F88" s="100"/>
      <c r="G88" s="100"/>
    </row>
    <row r="89" spans="2:7" ht="15.75" x14ac:dyDescent="0.25">
      <c r="B89" s="106">
        <f t="shared" ref="B89:B90" si="8">+B88+0.01</f>
        <v>12.02</v>
      </c>
      <c r="C89" s="107" t="s">
        <v>113</v>
      </c>
      <c r="D89" s="106">
        <v>268.72000000000003</v>
      </c>
      <c r="E89" s="108" t="s">
        <v>31</v>
      </c>
      <c r="F89" s="106"/>
      <c r="G89" s="106"/>
    </row>
    <row r="90" spans="2:7" ht="15.75" x14ac:dyDescent="0.25">
      <c r="B90" s="80">
        <f t="shared" si="8"/>
        <v>12.03</v>
      </c>
      <c r="C90" s="107" t="s">
        <v>114</v>
      </c>
      <c r="D90" s="106">
        <v>131.16</v>
      </c>
      <c r="E90" s="108" t="s">
        <v>31</v>
      </c>
      <c r="F90" s="106"/>
      <c r="G90" s="106"/>
    </row>
    <row r="91" spans="2:7" ht="15.75" x14ac:dyDescent="0.25">
      <c r="B91" s="83"/>
      <c r="C91" s="95"/>
      <c r="D91" s="94"/>
      <c r="E91" s="96"/>
      <c r="F91" s="94"/>
      <c r="G91" s="94"/>
    </row>
    <row r="92" spans="2:7" ht="15.75" x14ac:dyDescent="0.25">
      <c r="B92" s="66">
        <f>+B87+1</f>
        <v>13</v>
      </c>
      <c r="C92" s="86" t="s">
        <v>115</v>
      </c>
      <c r="D92" s="66"/>
      <c r="E92" s="102"/>
      <c r="F92" s="66"/>
      <c r="G92" s="71"/>
    </row>
    <row r="93" spans="2:7" ht="15.75" x14ac:dyDescent="0.25">
      <c r="B93" s="72">
        <f>+B92+0.01</f>
        <v>13.01</v>
      </c>
      <c r="C93" s="73" t="s">
        <v>353</v>
      </c>
      <c r="D93" s="72">
        <v>1</v>
      </c>
      <c r="E93" s="75" t="s">
        <v>18</v>
      </c>
      <c r="F93" s="72"/>
      <c r="G93" s="72"/>
    </row>
    <row r="94" spans="2:7" ht="15.75" x14ac:dyDescent="0.25">
      <c r="B94" s="80">
        <f t="shared" ref="B94:B98" si="9">+B93+0.01</f>
        <v>13.02</v>
      </c>
      <c r="C94" s="93" t="s">
        <v>354</v>
      </c>
      <c r="D94" s="80">
        <v>1</v>
      </c>
      <c r="E94" s="82" t="s">
        <v>18</v>
      </c>
      <c r="F94" s="80"/>
      <c r="G94" s="80"/>
    </row>
    <row r="95" spans="2:7" ht="15.75" x14ac:dyDescent="0.25">
      <c r="B95" s="80">
        <f t="shared" si="9"/>
        <v>13.03</v>
      </c>
      <c r="C95" s="78" t="s">
        <v>355</v>
      </c>
      <c r="D95" s="77">
        <v>7</v>
      </c>
      <c r="E95" s="79" t="s">
        <v>18</v>
      </c>
      <c r="F95" s="77"/>
      <c r="G95" s="77"/>
    </row>
    <row r="96" spans="2:7" ht="15.75" x14ac:dyDescent="0.25">
      <c r="B96" s="80">
        <f t="shared" si="9"/>
        <v>13.04</v>
      </c>
      <c r="C96" s="78" t="s">
        <v>356</v>
      </c>
      <c r="D96" s="77">
        <v>2</v>
      </c>
      <c r="E96" s="79" t="s">
        <v>18</v>
      </c>
      <c r="F96" s="77"/>
      <c r="G96" s="77"/>
    </row>
    <row r="97" spans="2:7" ht="15.75" x14ac:dyDescent="0.25">
      <c r="B97" s="80">
        <f t="shared" si="9"/>
        <v>13.049999999999999</v>
      </c>
      <c r="C97" s="78" t="s">
        <v>357</v>
      </c>
      <c r="D97" s="77">
        <v>3</v>
      </c>
      <c r="E97" s="79" t="s">
        <v>18</v>
      </c>
      <c r="F97" s="77"/>
      <c r="G97" s="77"/>
    </row>
    <row r="98" spans="2:7" ht="15.75" x14ac:dyDescent="0.25">
      <c r="B98" s="80">
        <f t="shared" si="9"/>
        <v>13.059999999999999</v>
      </c>
      <c r="C98" s="173" t="s">
        <v>354</v>
      </c>
      <c r="D98" s="174">
        <v>1</v>
      </c>
      <c r="E98" s="175" t="s">
        <v>18</v>
      </c>
      <c r="F98" s="174"/>
      <c r="G98" s="77"/>
    </row>
    <row r="99" spans="2:7" ht="15.75" x14ac:dyDescent="0.25">
      <c r="B99" s="94"/>
      <c r="C99" s="116"/>
      <c r="D99" s="94"/>
      <c r="E99" s="96"/>
      <c r="F99" s="83"/>
      <c r="G99" s="83"/>
    </row>
    <row r="100" spans="2:7" ht="15.75" x14ac:dyDescent="0.25">
      <c r="B100" s="66">
        <f>+B92+1</f>
        <v>14</v>
      </c>
      <c r="C100" s="86" t="s">
        <v>133</v>
      </c>
      <c r="D100" s="66"/>
      <c r="E100" s="102"/>
      <c r="F100" s="66"/>
      <c r="G100" s="71"/>
    </row>
    <row r="101" spans="2:7" ht="15.75" x14ac:dyDescent="0.25">
      <c r="B101" s="80">
        <f>+B100+0.01</f>
        <v>14.01</v>
      </c>
      <c r="C101" s="93" t="s">
        <v>358</v>
      </c>
      <c r="D101" s="80">
        <v>2</v>
      </c>
      <c r="E101" s="82" t="s">
        <v>18</v>
      </c>
      <c r="F101" s="80"/>
      <c r="G101" s="80"/>
    </row>
    <row r="102" spans="2:7" ht="15.75" x14ac:dyDescent="0.25">
      <c r="B102" s="80">
        <f t="shared" ref="B102:B105" si="10">+B101+0.01</f>
        <v>14.02</v>
      </c>
      <c r="C102" s="93" t="s">
        <v>359</v>
      </c>
      <c r="D102" s="80">
        <v>1</v>
      </c>
      <c r="E102" s="82" t="s">
        <v>18</v>
      </c>
      <c r="F102" s="80"/>
      <c r="G102" s="80"/>
    </row>
    <row r="103" spans="2:7" ht="15.75" x14ac:dyDescent="0.25">
      <c r="B103" s="80">
        <f t="shared" si="10"/>
        <v>14.03</v>
      </c>
      <c r="C103" s="93" t="s">
        <v>360</v>
      </c>
      <c r="D103" s="80">
        <v>1</v>
      </c>
      <c r="E103" s="82" t="s">
        <v>18</v>
      </c>
      <c r="F103" s="80"/>
      <c r="G103" s="80"/>
    </row>
    <row r="104" spans="2:7" ht="15.75" x14ac:dyDescent="0.25">
      <c r="B104" s="80">
        <f t="shared" si="10"/>
        <v>14.04</v>
      </c>
      <c r="C104" s="93" t="s">
        <v>361</v>
      </c>
      <c r="D104" s="80">
        <v>1</v>
      </c>
      <c r="E104" s="82" t="s">
        <v>18</v>
      </c>
      <c r="F104" s="80"/>
      <c r="G104" s="80"/>
    </row>
    <row r="105" spans="2:7" ht="15.75" x14ac:dyDescent="0.25">
      <c r="B105" s="80">
        <f t="shared" si="10"/>
        <v>14.049999999999999</v>
      </c>
      <c r="C105" s="93" t="s">
        <v>362</v>
      </c>
      <c r="D105" s="80">
        <v>2</v>
      </c>
      <c r="E105" s="82" t="s">
        <v>18</v>
      </c>
      <c r="F105" s="80"/>
      <c r="G105" s="80"/>
    </row>
    <row r="106" spans="2:7" ht="15.75" x14ac:dyDescent="0.25">
      <c r="B106" s="94"/>
      <c r="C106" s="116"/>
      <c r="D106" s="94"/>
      <c r="E106" s="96"/>
      <c r="F106" s="83"/>
      <c r="G106" s="83"/>
    </row>
    <row r="107" spans="2:7" ht="15.75" x14ac:dyDescent="0.25">
      <c r="B107" s="66">
        <f>+B100+1</f>
        <v>15</v>
      </c>
      <c r="C107" s="117" t="s">
        <v>151</v>
      </c>
      <c r="D107" s="66"/>
      <c r="E107" s="102"/>
      <c r="F107" s="66"/>
      <c r="G107" s="71"/>
    </row>
    <row r="108" spans="2:7" ht="15.75" x14ac:dyDescent="0.25">
      <c r="B108" s="72">
        <f>+B107+0.01</f>
        <v>15.01</v>
      </c>
      <c r="C108" s="97" t="s">
        <v>363</v>
      </c>
      <c r="D108" s="72">
        <v>8.56</v>
      </c>
      <c r="E108" s="176" t="s">
        <v>71</v>
      </c>
      <c r="F108" s="172"/>
      <c r="G108" s="172"/>
    </row>
    <row r="109" spans="2:7" ht="15.75" x14ac:dyDescent="0.25">
      <c r="B109" s="94"/>
      <c r="C109" s="95"/>
      <c r="D109" s="94"/>
      <c r="E109" s="96"/>
      <c r="F109" s="94"/>
      <c r="G109" s="94"/>
    </row>
    <row r="110" spans="2:7" ht="15.75" x14ac:dyDescent="0.25">
      <c r="B110" s="118">
        <f>+B107+1</f>
        <v>16</v>
      </c>
      <c r="C110" s="119" t="s">
        <v>156</v>
      </c>
      <c r="D110" s="118"/>
      <c r="E110" s="120"/>
      <c r="F110" s="118"/>
      <c r="G110" s="121"/>
    </row>
    <row r="111" spans="2:7" ht="15.75" x14ac:dyDescent="0.25">
      <c r="B111" s="123">
        <f>+B110+0.1</f>
        <v>16.100000000000001</v>
      </c>
      <c r="C111" s="124" t="s">
        <v>157</v>
      </c>
      <c r="D111" s="123"/>
      <c r="E111" s="125"/>
      <c r="F111" s="123"/>
      <c r="G111" s="123"/>
    </row>
    <row r="112" spans="2:7" ht="15.75" x14ac:dyDescent="0.25">
      <c r="B112" s="80">
        <f>+B111+0.01</f>
        <v>16.110000000000003</v>
      </c>
      <c r="C112" s="93" t="s">
        <v>364</v>
      </c>
      <c r="D112" s="80">
        <v>49</v>
      </c>
      <c r="E112" s="82" t="s">
        <v>18</v>
      </c>
      <c r="F112" s="80"/>
      <c r="G112" s="80"/>
    </row>
    <row r="113" spans="2:7" ht="15.75" x14ac:dyDescent="0.25">
      <c r="B113" s="80">
        <f t="shared" ref="B113:B121" si="11">+B112+0.01</f>
        <v>16.120000000000005</v>
      </c>
      <c r="C113" s="93" t="s">
        <v>365</v>
      </c>
      <c r="D113" s="80">
        <v>15</v>
      </c>
      <c r="E113" s="82" t="s">
        <v>18</v>
      </c>
      <c r="F113" s="80"/>
      <c r="G113" s="80"/>
    </row>
    <row r="114" spans="2:7" ht="15.75" x14ac:dyDescent="0.25">
      <c r="B114" s="80">
        <f t="shared" si="11"/>
        <v>16.130000000000006</v>
      </c>
      <c r="C114" s="93" t="s">
        <v>164</v>
      </c>
      <c r="D114" s="80">
        <v>26</v>
      </c>
      <c r="E114" s="82" t="s">
        <v>18</v>
      </c>
      <c r="F114" s="80"/>
      <c r="G114" s="80"/>
    </row>
    <row r="115" spans="2:7" ht="15.75" x14ac:dyDescent="0.25">
      <c r="B115" s="80">
        <f t="shared" si="11"/>
        <v>16.140000000000008</v>
      </c>
      <c r="C115" s="93" t="s">
        <v>366</v>
      </c>
      <c r="D115" s="80">
        <v>1</v>
      </c>
      <c r="E115" s="82" t="s">
        <v>18</v>
      </c>
      <c r="F115" s="80"/>
      <c r="G115" s="80"/>
    </row>
    <row r="116" spans="2:7" ht="15.75" x14ac:dyDescent="0.25">
      <c r="B116" s="80">
        <f t="shared" si="11"/>
        <v>16.150000000000009</v>
      </c>
      <c r="C116" s="93" t="s">
        <v>367</v>
      </c>
      <c r="D116" s="80">
        <v>3</v>
      </c>
      <c r="E116" s="82" t="s">
        <v>18</v>
      </c>
      <c r="F116" s="80"/>
      <c r="G116" s="80"/>
    </row>
    <row r="117" spans="2:7" ht="15.75" x14ac:dyDescent="0.25">
      <c r="B117" s="80">
        <f t="shared" si="11"/>
        <v>16.160000000000011</v>
      </c>
      <c r="C117" s="93" t="s">
        <v>368</v>
      </c>
      <c r="D117" s="80">
        <v>1</v>
      </c>
      <c r="E117" s="82" t="s">
        <v>18</v>
      </c>
      <c r="F117" s="80"/>
      <c r="G117" s="80"/>
    </row>
    <row r="118" spans="2:7" ht="15.75" x14ac:dyDescent="0.25">
      <c r="B118" s="80">
        <f t="shared" si="11"/>
        <v>16.170000000000012</v>
      </c>
      <c r="C118" s="93" t="s">
        <v>171</v>
      </c>
      <c r="D118" s="80">
        <v>7</v>
      </c>
      <c r="E118" s="82" t="s">
        <v>18</v>
      </c>
      <c r="F118" s="80"/>
      <c r="G118" s="80"/>
    </row>
    <row r="119" spans="2:7" ht="15.75" x14ac:dyDescent="0.25">
      <c r="B119" s="80">
        <f t="shared" si="11"/>
        <v>16.180000000000014</v>
      </c>
      <c r="C119" s="93" t="s">
        <v>175</v>
      </c>
      <c r="D119" s="80">
        <v>2</v>
      </c>
      <c r="E119" s="82" t="s">
        <v>18</v>
      </c>
      <c r="F119" s="80"/>
      <c r="G119" s="80"/>
    </row>
    <row r="120" spans="2:7" ht="15.75" x14ac:dyDescent="0.25">
      <c r="B120" s="80">
        <f t="shared" si="11"/>
        <v>16.190000000000015</v>
      </c>
      <c r="C120" s="93" t="s">
        <v>176</v>
      </c>
      <c r="D120" s="80">
        <v>3</v>
      </c>
      <c r="E120" s="82" t="s">
        <v>18</v>
      </c>
      <c r="F120" s="80"/>
      <c r="G120" s="80"/>
    </row>
    <row r="121" spans="2:7" ht="15.75" x14ac:dyDescent="0.25">
      <c r="B121" s="80">
        <f t="shared" si="11"/>
        <v>16.200000000000017</v>
      </c>
      <c r="C121" s="93" t="s">
        <v>177</v>
      </c>
      <c r="D121" s="80">
        <v>1</v>
      </c>
      <c r="E121" s="82" t="s">
        <v>18</v>
      </c>
      <c r="F121" s="80"/>
      <c r="G121" s="80"/>
    </row>
    <row r="122" spans="2:7" ht="15.75" x14ac:dyDescent="0.25">
      <c r="B122" s="80"/>
      <c r="C122" s="93"/>
      <c r="D122" s="80"/>
      <c r="E122" s="82"/>
      <c r="F122" s="80"/>
      <c r="G122" s="80"/>
    </row>
    <row r="123" spans="2:7" ht="15.75" x14ac:dyDescent="0.25">
      <c r="B123" s="126">
        <f>+B111+0.1</f>
        <v>16.200000000000003</v>
      </c>
      <c r="C123" s="127" t="s">
        <v>178</v>
      </c>
      <c r="D123" s="80"/>
      <c r="E123" s="82"/>
      <c r="F123" s="80"/>
      <c r="G123" s="80"/>
    </row>
    <row r="124" spans="2:7" ht="15.75" x14ac:dyDescent="0.25">
      <c r="B124" s="80">
        <f>+B123+0.01</f>
        <v>16.210000000000004</v>
      </c>
      <c r="C124" s="93" t="s">
        <v>369</v>
      </c>
      <c r="D124" s="80">
        <v>10</v>
      </c>
      <c r="E124" s="82" t="s">
        <v>18</v>
      </c>
      <c r="F124" s="80"/>
      <c r="G124" s="80"/>
    </row>
    <row r="125" spans="2:7" ht="15.75" x14ac:dyDescent="0.25">
      <c r="B125" s="80">
        <f t="shared" ref="B125:B128" si="12">+B124+0.01</f>
        <v>16.220000000000006</v>
      </c>
      <c r="C125" s="93" t="s">
        <v>370</v>
      </c>
      <c r="D125" s="80">
        <v>18</v>
      </c>
      <c r="E125" s="82" t="s">
        <v>18</v>
      </c>
      <c r="F125" s="80"/>
      <c r="G125" s="80"/>
    </row>
    <row r="126" spans="2:7" ht="15.75" x14ac:dyDescent="0.25">
      <c r="B126" s="80">
        <f t="shared" si="12"/>
        <v>16.230000000000008</v>
      </c>
      <c r="C126" s="93" t="s">
        <v>371</v>
      </c>
      <c r="D126" s="80">
        <v>6</v>
      </c>
      <c r="E126" s="82" t="s">
        <v>18</v>
      </c>
      <c r="F126" s="80"/>
      <c r="G126" s="80"/>
    </row>
    <row r="127" spans="2:7" ht="15.75" x14ac:dyDescent="0.25">
      <c r="B127" s="80">
        <f t="shared" si="12"/>
        <v>16.240000000000009</v>
      </c>
      <c r="C127" s="93" t="s">
        <v>372</v>
      </c>
      <c r="D127" s="80">
        <v>5</v>
      </c>
      <c r="E127" s="82" t="s">
        <v>18</v>
      </c>
      <c r="F127" s="80"/>
      <c r="G127" s="80"/>
    </row>
    <row r="128" spans="2:7" ht="15.75" x14ac:dyDescent="0.25">
      <c r="B128" s="80">
        <f t="shared" si="12"/>
        <v>16.250000000000011</v>
      </c>
      <c r="C128" s="93" t="s">
        <v>373</v>
      </c>
      <c r="D128" s="80">
        <v>10</v>
      </c>
      <c r="E128" s="82" t="s">
        <v>18</v>
      </c>
      <c r="F128" s="80"/>
      <c r="G128" s="80"/>
    </row>
    <row r="129" spans="2:7" ht="15.75" x14ac:dyDescent="0.25">
      <c r="B129" s="94"/>
      <c r="C129" s="95"/>
      <c r="D129" s="94"/>
      <c r="E129" s="96"/>
      <c r="F129" s="94"/>
      <c r="G129" s="83"/>
    </row>
    <row r="130" spans="2:7" ht="15.75" x14ac:dyDescent="0.25">
      <c r="B130" s="66">
        <f>+B110+1</f>
        <v>17</v>
      </c>
      <c r="C130" s="86" t="s">
        <v>374</v>
      </c>
      <c r="D130" s="66"/>
      <c r="E130" s="102"/>
      <c r="F130" s="66"/>
      <c r="G130" s="71"/>
    </row>
    <row r="131" spans="2:7" ht="15.75" x14ac:dyDescent="0.25">
      <c r="B131" s="123">
        <f>+B130+0.1</f>
        <v>17.100000000000001</v>
      </c>
      <c r="C131" s="132" t="s">
        <v>200</v>
      </c>
      <c r="D131" s="123"/>
      <c r="E131" s="125"/>
      <c r="F131" s="123"/>
      <c r="G131" s="152"/>
    </row>
    <row r="132" spans="2:7" ht="15.75" x14ac:dyDescent="0.25">
      <c r="B132" s="80">
        <f>+B131+0.01</f>
        <v>17.110000000000003</v>
      </c>
      <c r="C132" s="130" t="s">
        <v>201</v>
      </c>
      <c r="D132" s="80">
        <v>1</v>
      </c>
      <c r="E132" s="82" t="s">
        <v>18</v>
      </c>
      <c r="F132" s="80"/>
      <c r="G132" s="80"/>
    </row>
    <row r="133" spans="2:7" ht="15.75" x14ac:dyDescent="0.25">
      <c r="B133" s="80">
        <f t="shared" ref="B133:B141" si="13">+B132+0.01</f>
        <v>17.120000000000005</v>
      </c>
      <c r="C133" s="130" t="s">
        <v>202</v>
      </c>
      <c r="D133" s="80">
        <v>1</v>
      </c>
      <c r="E133" s="82" t="s">
        <v>18</v>
      </c>
      <c r="F133" s="80"/>
      <c r="G133" s="80"/>
    </row>
    <row r="134" spans="2:7" ht="15.75" x14ac:dyDescent="0.25">
      <c r="B134" s="80">
        <f t="shared" si="13"/>
        <v>17.130000000000006</v>
      </c>
      <c r="C134" s="130" t="s">
        <v>203</v>
      </c>
      <c r="D134" s="80">
        <v>1</v>
      </c>
      <c r="E134" s="82" t="s">
        <v>18</v>
      </c>
      <c r="F134" s="80"/>
      <c r="G134" s="80"/>
    </row>
    <row r="135" spans="2:7" ht="15.75" x14ac:dyDescent="0.25">
      <c r="B135" s="80">
        <f t="shared" si="13"/>
        <v>17.140000000000008</v>
      </c>
      <c r="C135" s="130" t="s">
        <v>204</v>
      </c>
      <c r="D135" s="80">
        <v>8</v>
      </c>
      <c r="E135" s="82" t="s">
        <v>18</v>
      </c>
      <c r="F135" s="80"/>
      <c r="G135" s="80"/>
    </row>
    <row r="136" spans="2:7" ht="15.75" x14ac:dyDescent="0.25">
      <c r="B136" s="80">
        <f t="shared" si="13"/>
        <v>17.150000000000009</v>
      </c>
      <c r="C136" s="130" t="s">
        <v>375</v>
      </c>
      <c r="D136" s="80">
        <v>4</v>
      </c>
      <c r="E136" s="82" t="s">
        <v>18</v>
      </c>
      <c r="F136" s="80"/>
      <c r="G136" s="80"/>
    </row>
    <row r="137" spans="2:7" ht="15.75" x14ac:dyDescent="0.25">
      <c r="B137" s="80">
        <f t="shared" si="13"/>
        <v>17.160000000000011</v>
      </c>
      <c r="C137" s="130" t="s">
        <v>205</v>
      </c>
      <c r="D137" s="80">
        <v>1</v>
      </c>
      <c r="E137" s="82" t="s">
        <v>18</v>
      </c>
      <c r="F137" s="80"/>
      <c r="G137" s="80"/>
    </row>
    <row r="138" spans="2:7" ht="15.75" x14ac:dyDescent="0.25">
      <c r="B138" s="80">
        <f t="shared" si="13"/>
        <v>17.170000000000012</v>
      </c>
      <c r="C138" s="130" t="s">
        <v>206</v>
      </c>
      <c r="D138" s="80">
        <v>3</v>
      </c>
      <c r="E138" s="82" t="s">
        <v>18</v>
      </c>
      <c r="F138" s="80"/>
      <c r="G138" s="80"/>
    </row>
    <row r="139" spans="2:7" ht="15.75" x14ac:dyDescent="0.25">
      <c r="B139" s="80">
        <f t="shared" si="13"/>
        <v>17.180000000000014</v>
      </c>
      <c r="C139" s="130" t="s">
        <v>208</v>
      </c>
      <c r="D139" s="80">
        <v>4</v>
      </c>
      <c r="E139" s="82" t="s">
        <v>18</v>
      </c>
      <c r="F139" s="80"/>
      <c r="G139" s="80"/>
    </row>
    <row r="140" spans="2:7" ht="15.75" x14ac:dyDescent="0.25">
      <c r="B140" s="80">
        <f t="shared" si="13"/>
        <v>17.190000000000015</v>
      </c>
      <c r="C140" s="130" t="s">
        <v>209</v>
      </c>
      <c r="D140" s="80">
        <v>1</v>
      </c>
      <c r="E140" s="82" t="s">
        <v>18</v>
      </c>
      <c r="F140" s="80"/>
      <c r="G140" s="80"/>
    </row>
    <row r="141" spans="2:7" ht="15.75" x14ac:dyDescent="0.25">
      <c r="B141" s="80">
        <f t="shared" si="13"/>
        <v>17.200000000000017</v>
      </c>
      <c r="C141" s="130" t="s">
        <v>214</v>
      </c>
      <c r="D141" s="80">
        <v>1</v>
      </c>
      <c r="E141" s="82" t="s">
        <v>76</v>
      </c>
      <c r="F141" s="80"/>
      <c r="G141" s="80"/>
    </row>
    <row r="142" spans="2:7" ht="15.75" x14ac:dyDescent="0.25">
      <c r="B142" s="80"/>
      <c r="C142" s="78"/>
      <c r="D142" s="80"/>
      <c r="E142" s="82"/>
      <c r="F142" s="80"/>
      <c r="G142" s="80"/>
    </row>
    <row r="143" spans="2:7" ht="15.75" x14ac:dyDescent="0.25">
      <c r="B143" s="134">
        <f>+B131+0.1</f>
        <v>17.200000000000003</v>
      </c>
      <c r="C143" s="135" t="s">
        <v>215</v>
      </c>
      <c r="D143" s="126"/>
      <c r="E143" s="136"/>
      <c r="F143" s="134"/>
      <c r="G143" s="134"/>
    </row>
    <row r="144" spans="2:7" ht="15.75" x14ac:dyDescent="0.25">
      <c r="B144" s="80">
        <f>+B143+0.01</f>
        <v>17.210000000000004</v>
      </c>
      <c r="C144" s="78" t="s">
        <v>376</v>
      </c>
      <c r="D144" s="80">
        <v>3</v>
      </c>
      <c r="E144" s="82" t="s">
        <v>18</v>
      </c>
      <c r="F144" s="80"/>
      <c r="G144" s="80"/>
    </row>
    <row r="145" spans="2:7" ht="15.75" x14ac:dyDescent="0.25">
      <c r="B145" s="80">
        <f t="shared" ref="B145:B152" si="14">+B144+0.01</f>
        <v>17.220000000000006</v>
      </c>
      <c r="C145" s="78" t="s">
        <v>217</v>
      </c>
      <c r="D145" s="80">
        <v>1</v>
      </c>
      <c r="E145" s="82" t="s">
        <v>18</v>
      </c>
      <c r="F145" s="80"/>
      <c r="G145" s="80"/>
    </row>
    <row r="146" spans="2:7" ht="15.75" x14ac:dyDescent="0.25">
      <c r="B146" s="80">
        <v>4</v>
      </c>
      <c r="C146" s="93" t="s">
        <v>218</v>
      </c>
      <c r="D146" s="80">
        <v>4</v>
      </c>
      <c r="E146" s="82" t="s">
        <v>18</v>
      </c>
      <c r="F146" s="80"/>
      <c r="G146" s="80"/>
    </row>
    <row r="147" spans="2:7" ht="15.75" x14ac:dyDescent="0.25">
      <c r="B147" s="80">
        <f t="shared" si="14"/>
        <v>4.01</v>
      </c>
      <c r="C147" s="93" t="s">
        <v>219</v>
      </c>
      <c r="D147" s="80">
        <v>4</v>
      </c>
      <c r="E147" s="82" t="s">
        <v>18</v>
      </c>
      <c r="F147" s="80"/>
      <c r="G147" s="80"/>
    </row>
    <row r="148" spans="2:7" ht="15.75" x14ac:dyDescent="0.25">
      <c r="B148" s="80">
        <f t="shared" si="14"/>
        <v>4.0199999999999996</v>
      </c>
      <c r="C148" s="93" t="s">
        <v>283</v>
      </c>
      <c r="D148" s="80">
        <v>4</v>
      </c>
      <c r="E148" s="82" t="s">
        <v>18</v>
      </c>
      <c r="F148" s="80"/>
      <c r="G148" s="80"/>
    </row>
    <row r="149" spans="2:7" ht="15.75" x14ac:dyDescent="0.25">
      <c r="B149" s="80">
        <f t="shared" si="14"/>
        <v>4.0299999999999994</v>
      </c>
      <c r="C149" s="78" t="s">
        <v>220</v>
      </c>
      <c r="D149" s="80">
        <v>1</v>
      </c>
      <c r="E149" s="82" t="s">
        <v>18</v>
      </c>
      <c r="F149" s="80"/>
      <c r="G149" s="80"/>
    </row>
    <row r="150" spans="2:7" ht="15.75" x14ac:dyDescent="0.25">
      <c r="B150" s="80">
        <f t="shared" si="14"/>
        <v>4.0399999999999991</v>
      </c>
      <c r="C150" s="78" t="s">
        <v>221</v>
      </c>
      <c r="D150" s="80">
        <v>1</v>
      </c>
      <c r="E150" s="82" t="s">
        <v>18</v>
      </c>
      <c r="F150" s="80"/>
      <c r="G150" s="80"/>
    </row>
    <row r="151" spans="2:7" ht="15.75" x14ac:dyDescent="0.25">
      <c r="B151" s="80">
        <f t="shared" si="14"/>
        <v>4.0499999999999989</v>
      </c>
      <c r="C151" s="98" t="s">
        <v>377</v>
      </c>
      <c r="D151" s="80">
        <v>8</v>
      </c>
      <c r="E151" s="82" t="s">
        <v>18</v>
      </c>
      <c r="F151" s="80"/>
      <c r="G151" s="80"/>
    </row>
    <row r="152" spans="2:7" ht="15.75" x14ac:dyDescent="0.25">
      <c r="B152" s="80">
        <f t="shared" si="14"/>
        <v>4.0599999999999987</v>
      </c>
      <c r="C152" s="98" t="s">
        <v>224</v>
      </c>
      <c r="D152" s="80">
        <v>1</v>
      </c>
      <c r="E152" s="82" t="s">
        <v>18</v>
      </c>
      <c r="F152" s="80"/>
      <c r="G152" s="80"/>
    </row>
    <row r="153" spans="2:7" ht="15.75" x14ac:dyDescent="0.25">
      <c r="B153" s="94"/>
      <c r="C153" s="101"/>
      <c r="D153" s="94"/>
      <c r="E153" s="96"/>
      <c r="F153" s="94"/>
      <c r="G153" s="94"/>
    </row>
    <row r="154" spans="2:7" ht="15.75" x14ac:dyDescent="0.25">
      <c r="B154" s="66">
        <f>+B130+1</f>
        <v>18</v>
      </c>
      <c r="C154" s="117" t="s">
        <v>225</v>
      </c>
      <c r="D154" s="66"/>
      <c r="E154" s="102"/>
      <c r="F154" s="66"/>
      <c r="G154" s="71"/>
    </row>
    <row r="155" spans="2:7" ht="31.5" x14ac:dyDescent="0.25">
      <c r="B155" s="72">
        <f>+B154+0.01</f>
        <v>18.010000000000002</v>
      </c>
      <c r="C155" s="97" t="s">
        <v>226</v>
      </c>
      <c r="D155" s="72">
        <v>1.8</v>
      </c>
      <c r="E155" s="75" t="s">
        <v>31</v>
      </c>
      <c r="F155" s="72"/>
      <c r="G155" s="72"/>
    </row>
    <row r="156" spans="2:7" ht="15.75" x14ac:dyDescent="0.25">
      <c r="B156" s="77">
        <f>+B155+0.01</f>
        <v>18.020000000000003</v>
      </c>
      <c r="C156" s="78" t="s">
        <v>227</v>
      </c>
      <c r="D156" s="77">
        <v>1</v>
      </c>
      <c r="E156" s="79" t="s">
        <v>76</v>
      </c>
      <c r="F156" s="77"/>
      <c r="G156" s="77"/>
    </row>
    <row r="157" spans="2:7" ht="15.75" x14ac:dyDescent="0.25">
      <c r="B157" s="83"/>
      <c r="C157" s="95"/>
      <c r="D157" s="83"/>
      <c r="E157" s="96"/>
      <c r="F157" s="83"/>
      <c r="G157" s="83"/>
    </row>
    <row r="158" spans="2:7" ht="15.75" x14ac:dyDescent="0.25">
      <c r="B158" s="66">
        <f>+B154+1</f>
        <v>19</v>
      </c>
      <c r="C158" s="86" t="s">
        <v>230</v>
      </c>
      <c r="D158" s="66"/>
      <c r="E158" s="102"/>
      <c r="F158" s="66"/>
      <c r="G158" s="71"/>
    </row>
    <row r="159" spans="2:7" ht="15.75" x14ac:dyDescent="0.25">
      <c r="B159" s="100">
        <f>+B158+0.01</f>
        <v>19.010000000000002</v>
      </c>
      <c r="C159" s="114" t="s">
        <v>231</v>
      </c>
      <c r="D159" s="100">
        <v>229.02</v>
      </c>
      <c r="E159" s="115" t="s">
        <v>31</v>
      </c>
      <c r="F159" s="100"/>
      <c r="G159" s="100"/>
    </row>
    <row r="160" spans="2:7" ht="15.75" x14ac:dyDescent="0.25">
      <c r="B160" s="106">
        <f t="shared" ref="B160:B161" si="15">+B159+0.01</f>
        <v>19.020000000000003</v>
      </c>
      <c r="C160" s="107" t="s">
        <v>232</v>
      </c>
      <c r="D160" s="106">
        <v>68.05</v>
      </c>
      <c r="E160" s="108" t="s">
        <v>71</v>
      </c>
      <c r="F160" s="106"/>
      <c r="G160" s="106"/>
    </row>
    <row r="161" spans="2:7" ht="15.75" x14ac:dyDescent="0.25">
      <c r="B161" s="106">
        <f t="shared" si="15"/>
        <v>19.030000000000005</v>
      </c>
      <c r="C161" s="177" t="s">
        <v>233</v>
      </c>
      <c r="D161" s="106">
        <v>229.02</v>
      </c>
      <c r="E161" s="108" t="s">
        <v>31</v>
      </c>
      <c r="F161" s="106"/>
      <c r="G161" s="106"/>
    </row>
    <row r="162" spans="2:7" ht="15.75" x14ac:dyDescent="0.25">
      <c r="B162" s="83"/>
      <c r="C162" s="95"/>
      <c r="D162" s="83"/>
      <c r="E162" s="96"/>
      <c r="F162" s="83"/>
      <c r="G162" s="83"/>
    </row>
    <row r="163" spans="2:7" ht="15.75" x14ac:dyDescent="0.25">
      <c r="B163" s="66">
        <f>+B158+1</f>
        <v>20</v>
      </c>
      <c r="C163" s="86" t="s">
        <v>234</v>
      </c>
      <c r="D163" s="66"/>
      <c r="E163" s="102"/>
      <c r="F163" s="66"/>
      <c r="G163" s="71"/>
    </row>
    <row r="164" spans="2:7" ht="31.5" x14ac:dyDescent="0.25">
      <c r="B164" s="72">
        <f>+B163+0.01</f>
        <v>20.010000000000002</v>
      </c>
      <c r="C164" s="97" t="s">
        <v>288</v>
      </c>
      <c r="D164" s="74">
        <v>99.56</v>
      </c>
      <c r="E164" s="75" t="s">
        <v>31</v>
      </c>
      <c r="F164" s="72"/>
      <c r="G164" s="72"/>
    </row>
    <row r="165" spans="2:7" ht="15.75" x14ac:dyDescent="0.25">
      <c r="B165" s="80">
        <f t="shared" ref="B165:B169" si="16">+B164+0.01</f>
        <v>20.020000000000003</v>
      </c>
      <c r="C165" s="99" t="s">
        <v>237</v>
      </c>
      <c r="D165" s="80">
        <v>1</v>
      </c>
      <c r="E165" s="82" t="s">
        <v>76</v>
      </c>
      <c r="F165" s="80"/>
      <c r="G165" s="80"/>
    </row>
    <row r="166" spans="2:7" ht="15.75" x14ac:dyDescent="0.25">
      <c r="B166" s="80">
        <f t="shared" si="16"/>
        <v>20.030000000000005</v>
      </c>
      <c r="C166" s="98" t="s">
        <v>290</v>
      </c>
      <c r="D166" s="80">
        <v>1</v>
      </c>
      <c r="E166" s="82" t="s">
        <v>76</v>
      </c>
      <c r="F166" s="80"/>
      <c r="G166" s="80"/>
    </row>
    <row r="167" spans="2:7" ht="15.75" x14ac:dyDescent="0.25">
      <c r="B167" s="80">
        <f t="shared" si="16"/>
        <v>20.040000000000006</v>
      </c>
      <c r="C167" s="78" t="s">
        <v>238</v>
      </c>
      <c r="D167" s="80">
        <v>1</v>
      </c>
      <c r="E167" s="82" t="s">
        <v>76</v>
      </c>
      <c r="F167" s="80"/>
      <c r="G167" s="80"/>
    </row>
    <row r="168" spans="2:7" ht="15.75" x14ac:dyDescent="0.25">
      <c r="B168" s="80">
        <f t="shared" si="16"/>
        <v>20.050000000000008</v>
      </c>
      <c r="C168" s="78" t="s">
        <v>239</v>
      </c>
      <c r="D168" s="80">
        <v>1</v>
      </c>
      <c r="E168" s="82" t="s">
        <v>76</v>
      </c>
      <c r="F168" s="80"/>
      <c r="G168" s="80"/>
    </row>
    <row r="169" spans="2:7" ht="15.75" x14ac:dyDescent="0.25">
      <c r="B169" s="80">
        <f t="shared" si="16"/>
        <v>20.060000000000009</v>
      </c>
      <c r="C169" s="93" t="s">
        <v>241</v>
      </c>
      <c r="D169" s="80">
        <v>1</v>
      </c>
      <c r="E169" s="82" t="s">
        <v>76</v>
      </c>
      <c r="F169" s="80"/>
      <c r="G169" s="80"/>
    </row>
    <row r="170" spans="2:7" ht="15.75" x14ac:dyDescent="0.25">
      <c r="B170" s="94"/>
      <c r="C170" s="178"/>
      <c r="D170" s="94"/>
      <c r="E170" s="96"/>
      <c r="F170" s="94"/>
      <c r="G170" s="94"/>
    </row>
    <row r="171" spans="2:7" ht="15.75" x14ac:dyDescent="0.25">
      <c r="B171" s="66">
        <f>+B163+1</f>
        <v>21</v>
      </c>
      <c r="C171" s="86" t="s">
        <v>291</v>
      </c>
      <c r="D171" s="66"/>
      <c r="E171" s="102"/>
      <c r="F171" s="66"/>
      <c r="G171" s="71"/>
    </row>
    <row r="172" spans="2:7" ht="15.75" x14ac:dyDescent="0.25">
      <c r="B172" s="100">
        <f>+B171+0.01</f>
        <v>21.01</v>
      </c>
      <c r="C172" s="104" t="s">
        <v>378</v>
      </c>
      <c r="D172" s="100">
        <v>1</v>
      </c>
      <c r="E172" s="115" t="s">
        <v>18</v>
      </c>
      <c r="F172" s="100"/>
      <c r="G172" s="100"/>
    </row>
    <row r="173" spans="2:7" ht="15.75" x14ac:dyDescent="0.25">
      <c r="B173" s="106">
        <f t="shared" ref="B173:B177" si="17">+B172+0.01</f>
        <v>21.020000000000003</v>
      </c>
      <c r="C173" s="153" t="s">
        <v>299</v>
      </c>
      <c r="D173" s="106">
        <v>1</v>
      </c>
      <c r="E173" s="108" t="s">
        <v>18</v>
      </c>
      <c r="F173" s="106"/>
      <c r="G173" s="106"/>
    </row>
    <row r="174" spans="2:7" ht="15.75" x14ac:dyDescent="0.25">
      <c r="B174" s="106">
        <f t="shared" si="17"/>
        <v>21.030000000000005</v>
      </c>
      <c r="C174" s="153" t="s">
        <v>379</v>
      </c>
      <c r="D174" s="106">
        <v>1</v>
      </c>
      <c r="E174" s="108" t="s">
        <v>76</v>
      </c>
      <c r="F174" s="106"/>
      <c r="G174" s="106"/>
    </row>
    <row r="175" spans="2:7" ht="15.75" x14ac:dyDescent="0.25">
      <c r="B175" s="94"/>
      <c r="C175" s="155"/>
      <c r="D175" s="94"/>
      <c r="E175" s="96"/>
      <c r="F175" s="94"/>
      <c r="G175" s="94"/>
    </row>
    <row r="176" spans="2:7" ht="15.75" x14ac:dyDescent="0.25">
      <c r="B176" s="66">
        <f>+B171+1</f>
        <v>22</v>
      </c>
      <c r="C176" s="86" t="s">
        <v>308</v>
      </c>
      <c r="D176" s="66"/>
      <c r="E176" s="102"/>
      <c r="F176" s="66"/>
      <c r="G176" s="71"/>
    </row>
    <row r="177" spans="2:7" ht="15.75" x14ac:dyDescent="0.25">
      <c r="B177" s="100">
        <f t="shared" si="17"/>
        <v>22.01</v>
      </c>
      <c r="C177" s="110" t="s">
        <v>311</v>
      </c>
      <c r="D177" s="100">
        <v>2</v>
      </c>
      <c r="E177" s="115" t="s">
        <v>18</v>
      </c>
      <c r="F177" s="100"/>
      <c r="G177" s="100"/>
    </row>
    <row r="178" spans="2:7" ht="15.75" x14ac:dyDescent="0.25">
      <c r="B178" s="94"/>
      <c r="C178" s="95"/>
      <c r="D178" s="94"/>
      <c r="E178" s="96"/>
      <c r="F178" s="94"/>
      <c r="G178" s="94"/>
    </row>
    <row r="179" spans="2:7" ht="15.75" x14ac:dyDescent="0.25">
      <c r="B179" s="66">
        <f>+B176+1</f>
        <v>23</v>
      </c>
      <c r="C179" s="157" t="s">
        <v>313</v>
      </c>
      <c r="D179" s="66"/>
      <c r="E179" s="102"/>
      <c r="F179" s="66"/>
      <c r="G179" s="66"/>
    </row>
    <row r="180" spans="2:7" ht="15.75" x14ac:dyDescent="0.25">
      <c r="B180" s="158"/>
      <c r="C180" s="159"/>
      <c r="D180" s="158"/>
      <c r="E180" s="61"/>
      <c r="F180" s="158"/>
      <c r="G180" s="158"/>
    </row>
    <row r="181" spans="2:7" ht="15.75" x14ac:dyDescent="0.25">
      <c r="B181" s="66">
        <f>+B179+1</f>
        <v>24</v>
      </c>
      <c r="C181" s="86" t="s">
        <v>314</v>
      </c>
      <c r="D181" s="160"/>
      <c r="E181" s="69"/>
      <c r="F181" s="68"/>
      <c r="G181" s="68"/>
    </row>
    <row r="182" spans="2:7" ht="15.75" x14ac:dyDescent="0.25">
      <c r="B182" s="100">
        <f>+B181+0.01</f>
        <v>24.01</v>
      </c>
      <c r="C182" s="114" t="s">
        <v>315</v>
      </c>
      <c r="D182" s="161">
        <v>0.1</v>
      </c>
      <c r="E182" s="115"/>
      <c r="F182" s="100"/>
      <c r="G182" s="100"/>
    </row>
    <row r="183" spans="2:7" ht="15.75" x14ac:dyDescent="0.25">
      <c r="B183" s="106">
        <f t="shared" ref="B183:B185" si="18">+B182+0.01</f>
        <v>24.020000000000003</v>
      </c>
      <c r="C183" s="107" t="s">
        <v>316</v>
      </c>
      <c r="D183" s="162">
        <v>0.03</v>
      </c>
      <c r="E183" s="108"/>
      <c r="F183" s="106"/>
      <c r="G183" s="106"/>
    </row>
    <row r="184" spans="2:7" ht="15.75" x14ac:dyDescent="0.25">
      <c r="B184" s="106">
        <f t="shared" si="18"/>
        <v>24.030000000000005</v>
      </c>
      <c r="C184" s="107" t="s">
        <v>317</v>
      </c>
      <c r="D184" s="162">
        <v>2.5000000000000001E-2</v>
      </c>
      <c r="E184" s="108"/>
      <c r="F184" s="106"/>
      <c r="G184" s="106"/>
    </row>
    <row r="185" spans="2:7" ht="15.75" x14ac:dyDescent="0.25">
      <c r="B185" s="106">
        <f t="shared" si="18"/>
        <v>24.040000000000006</v>
      </c>
      <c r="C185" s="107" t="s">
        <v>318</v>
      </c>
      <c r="D185" s="162">
        <v>3.5000000000000003E-2</v>
      </c>
      <c r="E185" s="108"/>
      <c r="F185" s="106"/>
      <c r="G185" s="106"/>
    </row>
    <row r="186" spans="2:7" ht="15.75" x14ac:dyDescent="0.25">
      <c r="B186" s="164"/>
      <c r="C186" s="95"/>
      <c r="D186" s="164"/>
      <c r="E186" s="96"/>
      <c r="F186" s="94"/>
      <c r="G186" s="94"/>
    </row>
    <row r="187" spans="2:7" ht="15.75" x14ac:dyDescent="0.25">
      <c r="B187" s="66">
        <f>+B181+1</f>
        <v>25</v>
      </c>
      <c r="C187" s="117" t="s">
        <v>319</v>
      </c>
      <c r="D187" s="165"/>
      <c r="E187" s="102"/>
      <c r="F187" s="66"/>
      <c r="G187" s="66"/>
    </row>
    <row r="188" spans="2:7" ht="15.75" x14ac:dyDescent="0.25">
      <c r="B188" s="158"/>
      <c r="C188" s="159"/>
      <c r="D188" s="158"/>
      <c r="E188" s="61"/>
      <c r="F188" s="158"/>
      <c r="G188" s="158"/>
    </row>
    <row r="189" spans="2:7" ht="15.75" x14ac:dyDescent="0.25">
      <c r="B189" s="66">
        <f>+B187+1</f>
        <v>26</v>
      </c>
      <c r="C189" s="117" t="s">
        <v>320</v>
      </c>
      <c r="D189" s="166">
        <v>0.18</v>
      </c>
      <c r="E189" s="102"/>
      <c r="F189" s="66"/>
      <c r="G189" s="66"/>
    </row>
    <row r="190" spans="2:7" ht="15.75" x14ac:dyDescent="0.25">
      <c r="B190" s="158"/>
      <c r="C190" s="159"/>
      <c r="D190" s="158"/>
      <c r="E190" s="61"/>
      <c r="F190" s="158"/>
      <c r="G190" s="158"/>
    </row>
    <row r="191" spans="2:7" ht="15.75" x14ac:dyDescent="0.25">
      <c r="B191" s="66">
        <f>+B189+1</f>
        <v>27</v>
      </c>
      <c r="C191" s="117" t="s">
        <v>380</v>
      </c>
      <c r="D191" s="165"/>
      <c r="E191" s="102"/>
      <c r="F191" s="66"/>
      <c r="G191" s="66"/>
    </row>
    <row r="192" spans="2:7" x14ac:dyDescent="0.25">
      <c r="D192"/>
      <c r="F192"/>
      <c r="G192"/>
    </row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</sheetData>
  <mergeCells count="1">
    <mergeCell ref="B9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3C209-CD8B-45CE-89C3-F8AF74411975}">
  <dimension ref="A1:G48"/>
  <sheetViews>
    <sheetView workbookViewId="0">
      <selection activeCell="C33" sqref="C33"/>
    </sheetView>
  </sheetViews>
  <sheetFormatPr baseColWidth="10" defaultColWidth="9.140625" defaultRowHeight="15" x14ac:dyDescent="0.25"/>
  <cols>
    <col min="1" max="1" width="5.7109375" customWidth="1"/>
    <col min="2" max="2" width="12.7109375" customWidth="1"/>
    <col min="3" max="3" width="78.7109375" customWidth="1"/>
    <col min="4" max="5" width="16.7109375" customWidth="1"/>
    <col min="6" max="7" width="20.7109375" customWidth="1"/>
  </cols>
  <sheetData>
    <row r="1" spans="1:7" ht="15.75" x14ac:dyDescent="0.25">
      <c r="A1" s="1"/>
      <c r="B1" s="2"/>
      <c r="C1" s="3"/>
      <c r="D1" s="4"/>
      <c r="E1" s="4"/>
      <c r="F1" s="4"/>
      <c r="G1" s="53"/>
    </row>
    <row r="2" spans="1:7" ht="15.75" x14ac:dyDescent="0.25">
      <c r="A2" s="1"/>
      <c r="B2" s="7"/>
      <c r="C2" s="1"/>
      <c r="D2" s="4"/>
      <c r="E2" s="4"/>
      <c r="F2" s="4"/>
      <c r="G2" s="53"/>
    </row>
    <row r="3" spans="1:7" ht="15.75" x14ac:dyDescent="0.25">
      <c r="A3" s="1"/>
      <c r="B3" s="7"/>
      <c r="C3" s="8"/>
      <c r="D3" s="4"/>
      <c r="E3" s="4"/>
      <c r="F3" s="4"/>
      <c r="G3" s="53"/>
    </row>
    <row r="4" spans="1:7" ht="15.75" x14ac:dyDescent="0.25">
      <c r="A4" s="1"/>
      <c r="B4" s="7"/>
      <c r="C4" s="9"/>
      <c r="D4" s="4"/>
      <c r="E4" s="4"/>
      <c r="F4" s="4"/>
      <c r="G4" s="53"/>
    </row>
    <row r="5" spans="1:7" ht="15.75" x14ac:dyDescent="0.25">
      <c r="A5" s="1"/>
      <c r="B5" s="7"/>
      <c r="C5" s="1"/>
      <c r="D5" s="4"/>
      <c r="E5" s="4"/>
      <c r="F5" s="4"/>
      <c r="G5" s="53"/>
    </row>
    <row r="6" spans="1:7" ht="15.75" x14ac:dyDescent="0.25">
      <c r="A6" s="1"/>
      <c r="B6" s="7"/>
      <c r="C6" s="1"/>
      <c r="D6" s="4"/>
      <c r="E6" s="4"/>
      <c r="F6" s="4"/>
      <c r="G6" s="53"/>
    </row>
    <row r="7" spans="1:7" ht="15.75" x14ac:dyDescent="0.25">
      <c r="A7" s="1"/>
      <c r="B7" s="7"/>
      <c r="C7" s="1"/>
      <c r="D7" s="4"/>
      <c r="E7" s="4"/>
      <c r="F7" s="4"/>
      <c r="G7" s="53"/>
    </row>
    <row r="8" spans="1:7" ht="15.75" x14ac:dyDescent="0.25">
      <c r="A8" s="1"/>
      <c r="B8" s="7"/>
      <c r="C8" s="1"/>
      <c r="D8" s="4"/>
      <c r="E8" s="4"/>
      <c r="F8" s="4"/>
      <c r="G8" s="53"/>
    </row>
    <row r="9" spans="1:7" ht="15.75" x14ac:dyDescent="0.25">
      <c r="A9" s="65"/>
      <c r="B9" s="185" t="s">
        <v>1</v>
      </c>
      <c r="C9" s="185"/>
      <c r="D9" s="168"/>
      <c r="E9" s="169"/>
      <c r="F9" s="168"/>
      <c r="G9" s="168"/>
    </row>
    <row r="10" spans="1:7" ht="15.75" x14ac:dyDescent="0.25">
      <c r="A10" s="65"/>
      <c r="B10" s="8" t="s">
        <v>2</v>
      </c>
      <c r="C10" s="56" t="s">
        <v>3</v>
      </c>
      <c r="D10" s="168"/>
      <c r="E10" s="169"/>
      <c r="F10" s="168"/>
      <c r="G10" s="168"/>
    </row>
    <row r="11" spans="1:7" ht="15.75" x14ac:dyDescent="0.25">
      <c r="A11" s="65"/>
      <c r="B11" s="8" t="s">
        <v>4</v>
      </c>
      <c r="C11" s="57" t="s">
        <v>381</v>
      </c>
      <c r="D11" s="168"/>
      <c r="E11" s="169"/>
      <c r="F11" s="168"/>
      <c r="G11" s="168"/>
    </row>
    <row r="12" spans="1:7" ht="15.75" x14ac:dyDescent="0.25">
      <c r="A12" s="65"/>
      <c r="B12" s="8" t="s">
        <v>25</v>
      </c>
      <c r="C12" s="58" t="s">
        <v>382</v>
      </c>
      <c r="D12" s="168"/>
      <c r="E12" s="169"/>
      <c r="F12" s="168"/>
      <c r="G12" s="168"/>
    </row>
    <row r="13" spans="1:7" ht="15.75" x14ac:dyDescent="0.25">
      <c r="A13" s="65"/>
      <c r="B13" s="8" t="s">
        <v>7</v>
      </c>
      <c r="C13" s="57" t="s">
        <v>8</v>
      </c>
      <c r="D13" s="168"/>
      <c r="E13" s="169"/>
      <c r="F13" s="168"/>
      <c r="G13" s="168"/>
    </row>
    <row r="14" spans="1:7" ht="15.75" x14ac:dyDescent="0.25">
      <c r="A14" s="59"/>
      <c r="B14" s="7"/>
      <c r="C14" s="60"/>
      <c r="D14" s="2"/>
      <c r="E14" s="61"/>
      <c r="F14" s="2"/>
      <c r="G14" s="2"/>
    </row>
    <row r="15" spans="1:7" ht="15.75" x14ac:dyDescent="0.25">
      <c r="B15" s="18" t="s">
        <v>9</v>
      </c>
      <c r="C15" s="63" t="s">
        <v>27</v>
      </c>
      <c r="D15" s="18" t="s">
        <v>11</v>
      </c>
      <c r="E15" s="64" t="s">
        <v>12</v>
      </c>
      <c r="F15" s="18" t="s">
        <v>28</v>
      </c>
      <c r="G15" s="18" t="s">
        <v>13</v>
      </c>
    </row>
    <row r="16" spans="1:7" ht="15.75" x14ac:dyDescent="0.25">
      <c r="B16" s="66">
        <v>1</v>
      </c>
      <c r="C16" s="67" t="s">
        <v>29</v>
      </c>
      <c r="D16" s="66"/>
      <c r="E16" s="102"/>
      <c r="F16" s="68"/>
      <c r="G16" s="71">
        <f>+SUBTOTAL(9,G17:G18)</f>
        <v>0</v>
      </c>
    </row>
    <row r="17" spans="2:7" ht="15.75" x14ac:dyDescent="0.25">
      <c r="B17" s="72">
        <f>+B16+0.01</f>
        <v>1.01</v>
      </c>
      <c r="C17" s="73" t="s">
        <v>383</v>
      </c>
      <c r="D17" s="74">
        <v>1</v>
      </c>
      <c r="E17" s="75" t="s">
        <v>76</v>
      </c>
      <c r="F17" s="72"/>
      <c r="G17" s="72">
        <f>+D17*F17</f>
        <v>0</v>
      </c>
    </row>
    <row r="18" spans="2:7" ht="15.75" x14ac:dyDescent="0.25">
      <c r="B18" s="106"/>
      <c r="C18" s="107"/>
      <c r="D18" s="106"/>
      <c r="E18" s="108"/>
      <c r="F18" s="106"/>
      <c r="G18" s="106"/>
    </row>
    <row r="19" spans="2:7" ht="15.75" x14ac:dyDescent="0.25">
      <c r="B19" s="66">
        <f>+B16+1</f>
        <v>2</v>
      </c>
      <c r="C19" s="86" t="s">
        <v>384</v>
      </c>
      <c r="D19" s="66"/>
      <c r="E19" s="102"/>
      <c r="F19" s="68"/>
      <c r="G19" s="71">
        <f>+SUBTOTAL(9,G20:G27)</f>
        <v>0</v>
      </c>
    </row>
    <row r="20" spans="2:7" ht="15.75" x14ac:dyDescent="0.25">
      <c r="B20" s="72">
        <f>+B19+0.01</f>
        <v>2.0099999999999998</v>
      </c>
      <c r="C20" s="91" t="s">
        <v>385</v>
      </c>
      <c r="D20" s="72">
        <v>76.739999999999995</v>
      </c>
      <c r="E20" s="75" t="s">
        <v>31</v>
      </c>
      <c r="F20" s="72"/>
      <c r="G20" s="72"/>
    </row>
    <row r="21" spans="2:7" ht="15.75" x14ac:dyDescent="0.25">
      <c r="B21" s="80">
        <f t="shared" ref="B21:B26" si="0">+B20+0.01</f>
        <v>2.0199999999999996</v>
      </c>
      <c r="C21" s="98" t="s">
        <v>386</v>
      </c>
      <c r="D21" s="80">
        <v>65.09</v>
      </c>
      <c r="E21" s="82" t="s">
        <v>31</v>
      </c>
      <c r="F21" s="80"/>
      <c r="G21" s="80"/>
    </row>
    <row r="22" spans="2:7" ht="15.75" x14ac:dyDescent="0.25">
      <c r="B22" s="80">
        <f>+B21+0.01</f>
        <v>2.0299999999999994</v>
      </c>
      <c r="C22" s="98" t="s">
        <v>387</v>
      </c>
      <c r="D22" s="80">
        <v>13.02</v>
      </c>
      <c r="E22" s="82" t="s">
        <v>31</v>
      </c>
      <c r="F22" s="80"/>
      <c r="G22" s="80"/>
    </row>
    <row r="23" spans="2:7" ht="15.75" x14ac:dyDescent="0.25">
      <c r="B23" s="80">
        <f t="shared" si="0"/>
        <v>2.0399999999999991</v>
      </c>
      <c r="C23" s="98" t="s">
        <v>388</v>
      </c>
      <c r="D23" s="80">
        <v>98.67</v>
      </c>
      <c r="E23" s="82" t="s">
        <v>31</v>
      </c>
      <c r="F23" s="80"/>
      <c r="G23" s="80"/>
    </row>
    <row r="24" spans="2:7" ht="15.75" x14ac:dyDescent="0.25">
      <c r="B24" s="80">
        <f t="shared" si="0"/>
        <v>2.0499999999999989</v>
      </c>
      <c r="C24" s="98" t="s">
        <v>389</v>
      </c>
      <c r="D24" s="80">
        <v>170</v>
      </c>
      <c r="E24" s="82" t="s">
        <v>31</v>
      </c>
      <c r="F24" s="80"/>
      <c r="G24" s="80"/>
    </row>
    <row r="25" spans="2:7" ht="15.75" x14ac:dyDescent="0.25">
      <c r="B25" s="80">
        <f t="shared" si="0"/>
        <v>2.0599999999999987</v>
      </c>
      <c r="C25" s="98" t="s">
        <v>390</v>
      </c>
      <c r="D25" s="80">
        <v>10.89</v>
      </c>
      <c r="E25" s="82" t="s">
        <v>31</v>
      </c>
      <c r="F25" s="80"/>
      <c r="G25" s="80"/>
    </row>
    <row r="26" spans="2:7" ht="15.75" x14ac:dyDescent="0.25">
      <c r="B26" s="80">
        <f t="shared" si="0"/>
        <v>2.0699999999999985</v>
      </c>
      <c r="C26" s="98" t="s">
        <v>391</v>
      </c>
      <c r="D26" s="80">
        <v>25.48</v>
      </c>
      <c r="E26" s="82" t="s">
        <v>31</v>
      </c>
      <c r="F26" s="80"/>
      <c r="G26" s="80"/>
    </row>
    <row r="27" spans="2:7" ht="15.75" x14ac:dyDescent="0.25">
      <c r="B27" s="106"/>
      <c r="C27" s="111"/>
      <c r="D27" s="80"/>
      <c r="E27" s="108"/>
      <c r="F27" s="106"/>
      <c r="G27" s="106"/>
    </row>
    <row r="28" spans="2:7" ht="15.75" x14ac:dyDescent="0.25">
      <c r="B28" s="66">
        <f>+B19+1</f>
        <v>3</v>
      </c>
      <c r="C28" s="86" t="s">
        <v>392</v>
      </c>
      <c r="D28" s="68"/>
      <c r="E28" s="69"/>
      <c r="F28" s="68"/>
      <c r="G28" s="71"/>
    </row>
    <row r="29" spans="2:7" ht="15.75" x14ac:dyDescent="0.25">
      <c r="B29" s="72">
        <f>+B28+0.01</f>
        <v>3.01</v>
      </c>
      <c r="C29" s="154" t="s">
        <v>393</v>
      </c>
      <c r="D29" s="100">
        <v>446.25</v>
      </c>
      <c r="E29" s="75" t="s">
        <v>71</v>
      </c>
      <c r="F29" s="100"/>
      <c r="G29" s="100"/>
    </row>
    <row r="30" spans="2:7" ht="31.5" x14ac:dyDescent="0.25">
      <c r="B30" s="72">
        <f>+B29+0.01</f>
        <v>3.0199999999999996</v>
      </c>
      <c r="C30" s="179" t="s">
        <v>394</v>
      </c>
      <c r="D30" s="80">
        <v>918</v>
      </c>
      <c r="E30" s="75" t="s">
        <v>71</v>
      </c>
      <c r="F30" s="80"/>
      <c r="G30" s="100"/>
    </row>
    <row r="31" spans="2:7" ht="15.75" x14ac:dyDescent="0.25">
      <c r="B31" s="180"/>
      <c r="C31" s="179"/>
      <c r="D31" s="158"/>
      <c r="E31" s="65"/>
      <c r="F31" s="158"/>
      <c r="G31" s="158"/>
    </row>
    <row r="32" spans="2:7" ht="15.75" x14ac:dyDescent="0.25">
      <c r="B32" s="66">
        <f>+B28+1</f>
        <v>4</v>
      </c>
      <c r="C32" s="86" t="s">
        <v>234</v>
      </c>
      <c r="D32" s="66"/>
      <c r="E32" s="102"/>
      <c r="F32" s="66"/>
      <c r="G32" s="71"/>
    </row>
    <row r="33" spans="2:7" ht="15.75" x14ac:dyDescent="0.25">
      <c r="B33" s="80">
        <f>+B32+0.01</f>
        <v>4.01</v>
      </c>
      <c r="C33" s="98" t="s">
        <v>395</v>
      </c>
      <c r="D33" s="77">
        <v>1</v>
      </c>
      <c r="E33" s="82" t="s">
        <v>76</v>
      </c>
      <c r="F33" s="80"/>
      <c r="G33" s="80"/>
    </row>
    <row r="34" spans="2:7" ht="15.75" x14ac:dyDescent="0.25">
      <c r="B34" s="80">
        <f t="shared" ref="B34" si="1">+B33+0.01</f>
        <v>4.0199999999999996</v>
      </c>
      <c r="C34" s="93" t="s">
        <v>241</v>
      </c>
      <c r="D34" s="77">
        <v>1</v>
      </c>
      <c r="E34" s="82" t="s">
        <v>76</v>
      </c>
      <c r="F34" s="80"/>
      <c r="G34" s="80"/>
    </row>
    <row r="35" spans="2:7" ht="15.75" x14ac:dyDescent="0.25">
      <c r="B35" s="94"/>
      <c r="C35" s="155"/>
      <c r="D35" s="94"/>
      <c r="E35" s="96"/>
      <c r="F35" s="94"/>
      <c r="G35" s="94"/>
    </row>
    <row r="36" spans="2:7" ht="15.75" x14ac:dyDescent="0.25">
      <c r="B36" s="66">
        <f>+B32+1</f>
        <v>5</v>
      </c>
      <c r="C36" s="157" t="s">
        <v>313</v>
      </c>
      <c r="D36" s="66"/>
      <c r="E36" s="102"/>
      <c r="F36" s="66"/>
      <c r="G36" s="66"/>
    </row>
    <row r="37" spans="2:7" ht="15.75" x14ac:dyDescent="0.25">
      <c r="B37" s="158"/>
      <c r="C37" s="159"/>
      <c r="D37" s="158"/>
      <c r="E37" s="61"/>
      <c r="F37" s="158"/>
      <c r="G37" s="158"/>
    </row>
    <row r="38" spans="2:7" ht="15.75" x14ac:dyDescent="0.25">
      <c r="B38" s="66">
        <f>+B36+1</f>
        <v>6</v>
      </c>
      <c r="C38" s="86" t="s">
        <v>314</v>
      </c>
      <c r="D38" s="160"/>
      <c r="E38" s="69"/>
      <c r="F38" s="68"/>
      <c r="G38" s="68"/>
    </row>
    <row r="39" spans="2:7" ht="15.75" x14ac:dyDescent="0.25">
      <c r="B39" s="100">
        <f>+B38+0.01</f>
        <v>6.01</v>
      </c>
      <c r="C39" s="114" t="s">
        <v>315</v>
      </c>
      <c r="D39" s="161">
        <v>0.1</v>
      </c>
      <c r="E39" s="115"/>
      <c r="F39" s="100"/>
      <c r="G39" s="100"/>
    </row>
    <row r="40" spans="2:7" ht="15.75" x14ac:dyDescent="0.25">
      <c r="B40" s="106">
        <f t="shared" ref="B40:B42" si="2">+B39+0.01</f>
        <v>6.02</v>
      </c>
      <c r="C40" s="107" t="s">
        <v>316</v>
      </c>
      <c r="D40" s="162">
        <v>0.03</v>
      </c>
      <c r="E40" s="108"/>
      <c r="F40" s="106"/>
      <c r="G40" s="106"/>
    </row>
    <row r="41" spans="2:7" ht="15.75" x14ac:dyDescent="0.25">
      <c r="B41" s="106">
        <f t="shared" si="2"/>
        <v>6.0299999999999994</v>
      </c>
      <c r="C41" s="107" t="s">
        <v>317</v>
      </c>
      <c r="D41" s="162">
        <v>2.5000000000000001E-2</v>
      </c>
      <c r="E41" s="108"/>
      <c r="F41" s="106"/>
      <c r="G41" s="106"/>
    </row>
    <row r="42" spans="2:7" ht="15.75" x14ac:dyDescent="0.25">
      <c r="B42" s="106">
        <f t="shared" si="2"/>
        <v>6.0399999999999991</v>
      </c>
      <c r="C42" s="107" t="s">
        <v>318</v>
      </c>
      <c r="D42" s="162">
        <v>3.5000000000000003E-2</v>
      </c>
      <c r="E42" s="108"/>
      <c r="F42" s="106"/>
      <c r="G42" s="106"/>
    </row>
    <row r="43" spans="2:7" ht="15.75" x14ac:dyDescent="0.25">
      <c r="B43" s="164"/>
      <c r="C43" s="95"/>
      <c r="D43" s="164"/>
      <c r="E43" s="96"/>
      <c r="F43" s="94"/>
      <c r="G43" s="94"/>
    </row>
    <row r="44" spans="2:7" ht="15.75" x14ac:dyDescent="0.25">
      <c r="B44" s="66">
        <f>+B38+1</f>
        <v>7</v>
      </c>
      <c r="C44" s="117" t="s">
        <v>319</v>
      </c>
      <c r="D44" s="165"/>
      <c r="E44" s="102"/>
      <c r="F44" s="66"/>
      <c r="G44" s="66"/>
    </row>
    <row r="45" spans="2:7" ht="15.75" x14ac:dyDescent="0.25">
      <c r="B45" s="158"/>
      <c r="C45" s="159"/>
      <c r="D45" s="158"/>
      <c r="E45" s="61"/>
      <c r="F45" s="158"/>
      <c r="G45" s="158"/>
    </row>
    <row r="46" spans="2:7" ht="15.75" x14ac:dyDescent="0.25">
      <c r="B46" s="66">
        <f>+B44+1</f>
        <v>8</v>
      </c>
      <c r="C46" s="117" t="s">
        <v>320</v>
      </c>
      <c r="D46" s="166">
        <v>0.18</v>
      </c>
      <c r="E46" s="102"/>
      <c r="F46" s="66"/>
      <c r="G46" s="66"/>
    </row>
    <row r="47" spans="2:7" ht="15.75" x14ac:dyDescent="0.25">
      <c r="B47" s="158"/>
      <c r="C47" s="159"/>
      <c r="D47" s="158"/>
      <c r="E47" s="61"/>
      <c r="F47" s="158"/>
      <c r="G47" s="158"/>
    </row>
    <row r="48" spans="2:7" ht="15.75" x14ac:dyDescent="0.25">
      <c r="B48" s="66">
        <f>+B46+1</f>
        <v>9</v>
      </c>
      <c r="C48" s="117" t="s">
        <v>396</v>
      </c>
      <c r="D48" s="165"/>
      <c r="E48" s="102"/>
      <c r="F48" s="66"/>
      <c r="G48" s="66"/>
    </row>
  </sheetData>
  <mergeCells count="1">
    <mergeCell ref="B9:C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EDIFICIO PRINCIPAL </vt:lpstr>
      <vt:lpstr>EDIFICIO MANTENIMIENTO </vt:lpstr>
      <vt:lpstr>OBRAS COMPLEMENTARIAS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INVITADO-JMF</dc:creator>
  <cp:lastModifiedBy>Maria Eugenia Moscoso Ventura</cp:lastModifiedBy>
  <dcterms:created xsi:type="dcterms:W3CDTF">2024-05-10T12:06:15Z</dcterms:created>
  <dcterms:modified xsi:type="dcterms:W3CDTF">2024-05-10T14:25:06Z</dcterms:modified>
</cp:coreProperties>
</file>